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3.xml" ContentType="application/vnd.openxmlformats-officedocument.drawingml.char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drawings/drawing4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3395" windowHeight="5190" firstSheet="4" activeTab="8"/>
  </bookViews>
  <sheets>
    <sheet name="District Summary" sheetId="15" r:id="rId1"/>
    <sheet name="District ES One Stop" sheetId="14" r:id="rId2"/>
    <sheet name="District MS One Stop" sheetId="12" r:id="rId3"/>
    <sheet name="District HS One Stop" sheetId="10" r:id="rId4"/>
    <sheet name="ES SGPs" sheetId="17" r:id="rId5"/>
    <sheet name="MS SGPs" sheetId="18" r:id="rId6"/>
    <sheet name="HS SGPs" sheetId="19" r:id="rId7"/>
    <sheet name="ES CCRPI Scores" sheetId="20" r:id="rId8"/>
    <sheet name="MS CCRPI" sheetId="21" r:id="rId9"/>
    <sheet name="HS CCRPI" sheetId="22" r:id="rId10"/>
  </sheets>
  <externalReferences>
    <externalReference r:id="rId11"/>
    <externalReference r:id="rId12"/>
  </externalReferences>
  <definedNames>
    <definedName name="_xlnm.Print_Area" localSheetId="1">'District ES One Stop'!$A$1:$J$45</definedName>
    <definedName name="_xlnm.Print_Area" localSheetId="3">'District HS One Stop'!$A$1:$J$45</definedName>
    <definedName name="_xlnm.Print_Area" localSheetId="2">'District MS One Stop'!$A$1:$J$42</definedName>
    <definedName name="_xlnm.Print_Area" localSheetId="0">'District Summary'!$A$1:$G$67</definedName>
  </definedNames>
  <calcPr calcId="145621"/>
</workbook>
</file>

<file path=xl/calcChain.xml><?xml version="1.0" encoding="utf-8"?>
<calcChain xmlns="http://schemas.openxmlformats.org/spreadsheetml/2006/main">
  <c r="G40" i="14" l="1"/>
  <c r="F21" i="14"/>
  <c r="F17" i="14"/>
  <c r="F9" i="14"/>
  <c r="F38" i="12"/>
  <c r="F40" i="14"/>
  <c r="G38" i="12"/>
  <c r="F19" i="12"/>
  <c r="F16" i="12"/>
  <c r="F9" i="12"/>
  <c r="F24" i="10"/>
  <c r="F21" i="10"/>
  <c r="F12" i="10"/>
  <c r="B52" i="15" l="1"/>
  <c r="B51" i="15"/>
  <c r="D50" i="15"/>
  <c r="D49" i="15"/>
  <c r="C50" i="15"/>
  <c r="C49" i="15"/>
  <c r="D39" i="15"/>
  <c r="C39" i="15"/>
  <c r="D41" i="15"/>
  <c r="C41" i="15"/>
  <c r="B41" i="15"/>
  <c r="D40" i="15"/>
  <c r="C40" i="15"/>
  <c r="D42" i="15"/>
  <c r="C42" i="15"/>
  <c r="B42" i="15"/>
  <c r="D43" i="15"/>
  <c r="C43" i="15"/>
  <c r="B43" i="15"/>
  <c r="E46" i="15"/>
  <c r="D46" i="15"/>
  <c r="C46" i="15"/>
  <c r="B46" i="15"/>
  <c r="D28" i="15"/>
  <c r="D27" i="15"/>
  <c r="D26" i="15"/>
  <c r="D25" i="15"/>
  <c r="D24" i="15"/>
  <c r="C28" i="15"/>
  <c r="C27" i="15"/>
  <c r="C26" i="15"/>
  <c r="C25" i="15"/>
  <c r="C24" i="15"/>
  <c r="B36" i="15"/>
  <c r="B35" i="15"/>
  <c r="B34" i="15"/>
  <c r="B33" i="15"/>
  <c r="B32" i="15"/>
  <c r="B31" i="15"/>
  <c r="B30" i="15"/>
  <c r="B29" i="15"/>
  <c r="G21" i="15"/>
  <c r="F21" i="15"/>
  <c r="G20" i="15"/>
  <c r="F20" i="15"/>
  <c r="G19" i="15"/>
  <c r="F19" i="15"/>
  <c r="G18" i="15"/>
  <c r="F18" i="15"/>
  <c r="G17" i="15"/>
  <c r="F17" i="15"/>
  <c r="D21" i="15"/>
  <c r="E21" i="15"/>
  <c r="E19" i="15"/>
  <c r="E20" i="15"/>
  <c r="D20" i="15"/>
  <c r="D19" i="15"/>
  <c r="E18" i="15"/>
  <c r="D18" i="15"/>
  <c r="E17" i="15"/>
  <c r="D17" i="15"/>
  <c r="C21" i="15"/>
  <c r="B21" i="15"/>
  <c r="C20" i="15"/>
  <c r="B20" i="15"/>
  <c r="C19" i="15"/>
  <c r="B19" i="15"/>
  <c r="C17" i="15"/>
  <c r="B17" i="15"/>
  <c r="E40" i="14"/>
  <c r="I34" i="14" s="1"/>
  <c r="D31" i="14"/>
  <c r="C31" i="14"/>
  <c r="E30" i="14"/>
  <c r="D13" i="15" s="1"/>
  <c r="E29" i="14"/>
  <c r="D12" i="15" s="1"/>
  <c r="E28" i="14"/>
  <c r="D11" i="15" s="1"/>
  <c r="E27" i="14"/>
  <c r="D10" i="15" s="1"/>
  <c r="E26" i="14"/>
  <c r="D9" i="15" s="1"/>
  <c r="E21" i="14"/>
  <c r="D21" i="14"/>
  <c r="H19" i="14" s="1"/>
  <c r="H21" i="14" s="1"/>
  <c r="H22" i="14" s="1"/>
  <c r="E17" i="14"/>
  <c r="D17" i="14"/>
  <c r="E9" i="14"/>
  <c r="D9" i="14"/>
  <c r="H1" i="14"/>
  <c r="D5" i="15" s="1"/>
  <c r="E38" i="12"/>
  <c r="I32" i="12" s="1"/>
  <c r="D29" i="12"/>
  <c r="E28" i="12"/>
  <c r="C13" i="15" s="1"/>
  <c r="C29" i="12"/>
  <c r="E27" i="12"/>
  <c r="C12" i="15" s="1"/>
  <c r="E26" i="12"/>
  <c r="C11" i="15" s="1"/>
  <c r="E25" i="12"/>
  <c r="C10" i="15" s="1"/>
  <c r="E24" i="12"/>
  <c r="C9" i="15" s="1"/>
  <c r="E19" i="12"/>
  <c r="D19" i="12"/>
  <c r="E16" i="12"/>
  <c r="D16" i="12"/>
  <c r="E9" i="12"/>
  <c r="D9" i="12"/>
  <c r="H1" i="12"/>
  <c r="C5" i="15" s="1"/>
  <c r="H1" i="10"/>
  <c r="B5" i="15" s="1"/>
  <c r="E41" i="10"/>
  <c r="I36" i="10" s="1"/>
  <c r="G41" i="10"/>
  <c r="E32" i="10"/>
  <c r="B13" i="15" s="1"/>
  <c r="E31" i="10"/>
  <c r="B12" i="15" s="1"/>
  <c r="E30" i="10"/>
  <c r="B11" i="15" s="1"/>
  <c r="E29" i="10"/>
  <c r="B9" i="15" s="1"/>
  <c r="D33" i="10"/>
  <c r="C33" i="10"/>
  <c r="D24" i="10"/>
  <c r="E24" i="10"/>
  <c r="D21" i="10"/>
  <c r="E21" i="10"/>
  <c r="E12" i="10"/>
  <c r="D12" i="10"/>
  <c r="E33" i="10" l="1"/>
  <c r="H29" i="10" s="1"/>
  <c r="I34" i="12"/>
  <c r="I38" i="10"/>
  <c r="H4" i="14"/>
  <c r="H6" i="14" s="1"/>
  <c r="H7" i="14" s="1"/>
  <c r="H10" i="12"/>
  <c r="H12" i="12" s="1"/>
  <c r="H13" i="12" s="1"/>
  <c r="D1" i="10"/>
  <c r="B3" i="15" s="1"/>
  <c r="H31" i="10"/>
  <c r="H22" i="10"/>
  <c r="H24" i="10" s="1"/>
  <c r="H25" i="10" s="1"/>
  <c r="H15" i="10"/>
  <c r="H17" i="10" s="1"/>
  <c r="H18" i="10" s="1"/>
  <c r="E31" i="14"/>
  <c r="H26" i="14" s="1"/>
  <c r="H28" i="14" s="1"/>
  <c r="H12" i="14"/>
  <c r="H14" i="14" s="1"/>
  <c r="H16" i="14" s="1"/>
  <c r="F1" i="14"/>
  <c r="D4" i="15" s="1"/>
  <c r="I36" i="14"/>
  <c r="E29" i="12"/>
  <c r="H24" i="12" s="1"/>
  <c r="H26" i="12" s="1"/>
  <c r="H17" i="12"/>
  <c r="H19" i="12" s="1"/>
  <c r="H20" i="12" s="1"/>
  <c r="H4" i="12"/>
  <c r="H6" i="12" s="1"/>
  <c r="H7" i="12" s="1"/>
  <c r="H6" i="10"/>
  <c r="H8" i="10" s="1"/>
  <c r="H9" i="10" s="1"/>
  <c r="B1" i="14" l="1"/>
  <c r="D2" i="15" s="1"/>
  <c r="F1" i="12"/>
  <c r="C4" i="15" s="1"/>
  <c r="F1" i="10"/>
  <c r="B4" i="15" s="1"/>
  <c r="D1" i="14"/>
  <c r="D3" i="15" s="1"/>
  <c r="B1" i="12"/>
  <c r="C2" i="15" s="1"/>
  <c r="B1" i="10"/>
  <c r="B2" i="15" s="1"/>
  <c r="D1" i="12"/>
  <c r="D6" i="15" l="1"/>
  <c r="H2" i="14"/>
  <c r="H2" i="12"/>
  <c r="C3" i="15"/>
  <c r="C6" i="15" s="1"/>
  <c r="H2" i="10"/>
  <c r="B6" i="15"/>
</calcChain>
</file>

<file path=xl/sharedStrings.xml><?xml version="1.0" encoding="utf-8"?>
<sst xmlns="http://schemas.openxmlformats.org/spreadsheetml/2006/main" count="595" uniqueCount="213">
  <si>
    <t>Progress Points</t>
  </si>
  <si>
    <t>Readiness</t>
  </si>
  <si>
    <t>Points Earned</t>
  </si>
  <si>
    <t>Elementary</t>
  </si>
  <si>
    <t>Middle</t>
  </si>
  <si>
    <t>High</t>
  </si>
  <si>
    <t>Graduation</t>
  </si>
  <si>
    <t>Gap Points</t>
  </si>
  <si>
    <t>Achievement Points</t>
  </si>
  <si>
    <t>Ach Points</t>
  </si>
  <si>
    <t>Prog Points</t>
  </si>
  <si>
    <t>Ach Gap</t>
  </si>
  <si>
    <t>Tab</t>
  </si>
  <si>
    <t>Content</t>
  </si>
  <si>
    <t>2. Am Lit</t>
  </si>
  <si>
    <t>3. Co Alg</t>
  </si>
  <si>
    <t>4. Ana Geo</t>
  </si>
  <si>
    <t>possible</t>
  </si>
  <si>
    <t>5. Phy Sci</t>
  </si>
  <si>
    <t>6. Bio</t>
  </si>
  <si>
    <t>7. Hist</t>
  </si>
  <si>
    <t>8. Econ</t>
  </si>
  <si>
    <t>9. Pathway</t>
  </si>
  <si>
    <t>10. Pathway</t>
  </si>
  <si>
    <t>11. Remed</t>
  </si>
  <si>
    <t>12. AclEnrol</t>
  </si>
  <si>
    <t>13. Writing</t>
  </si>
  <si>
    <t>14. Lexile</t>
  </si>
  <si>
    <t>15. Exceeds</t>
  </si>
  <si>
    <t>16. Attend</t>
  </si>
  <si>
    <t>17. Grad 4</t>
  </si>
  <si>
    <t>18. Grad 5</t>
  </si>
  <si>
    <t>EOCT</t>
  </si>
  <si>
    <t>Typ Growth</t>
  </si>
  <si>
    <t># SGP</t>
  </si>
  <si>
    <t>%</t>
  </si>
  <si>
    <t>Typ Gro/#SGP</t>
  </si>
  <si>
    <r>
      <t>9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Lit/Am Lit</t>
    </r>
  </si>
  <si>
    <t>Alg/Geo</t>
  </si>
  <si>
    <t>Bio/Phy Sci</t>
  </si>
  <si>
    <t>US Hist/Econ</t>
  </si>
  <si>
    <t>Totals</t>
  </si>
  <si>
    <t>Size</t>
  </si>
  <si>
    <t>Change</t>
  </si>
  <si>
    <t>Higher</t>
  </si>
  <si>
    <r>
      <t>9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Lit/AmLit</t>
    </r>
  </si>
  <si>
    <t>Bio/PhySci</t>
  </si>
  <si>
    <t>ED/EL/SWD</t>
  </si>
  <si>
    <t>10 points</t>
  </si>
  <si>
    <t>1. 9th Lit</t>
  </si>
  <si>
    <t>Content Area</t>
  </si>
  <si>
    <t>Possible Points</t>
  </si>
  <si>
    <t>Total Points</t>
  </si>
  <si>
    <t>Category Performance</t>
  </si>
  <si>
    <t>Category Weight</t>
  </si>
  <si>
    <t>Weighted Performance</t>
  </si>
  <si>
    <t>Achievement Tab</t>
  </si>
  <si>
    <t>24 Possible Points</t>
  </si>
  <si>
    <t>NA</t>
  </si>
  <si>
    <t>Total Achievement Points</t>
  </si>
  <si>
    <t>18 Possible Points</t>
  </si>
  <si>
    <t>Progress Tab</t>
  </si>
  <si>
    <t>Percent Meeting Typ/High</t>
  </si>
  <si>
    <t>Progress Points Earned</t>
  </si>
  <si>
    <t xml:space="preserve"> 24 Possible Points</t>
  </si>
  <si>
    <t>Ach GapTab</t>
  </si>
  <si>
    <t>Percent of Higher Gap</t>
  </si>
  <si>
    <t>ED/EL/SWD Performance</t>
  </si>
  <si>
    <t>1.  ELA</t>
  </si>
  <si>
    <t>2. Reading</t>
  </si>
  <si>
    <t>3. Math</t>
  </si>
  <si>
    <t>4. Science</t>
  </si>
  <si>
    <t>5. SocStu</t>
  </si>
  <si>
    <t>6.  EL</t>
  </si>
  <si>
    <t>7.  SWD</t>
  </si>
  <si>
    <t>8.  Writing</t>
  </si>
  <si>
    <r>
      <t>9.  Lexile 8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 </t>
    </r>
  </si>
  <si>
    <t>10.Career</t>
  </si>
  <si>
    <t>11. S Attend</t>
  </si>
  <si>
    <t>12. Pass 4</t>
  </si>
  <si>
    <t>13. Exceeds</t>
  </si>
  <si>
    <t>ELA</t>
  </si>
  <si>
    <t>Reading</t>
  </si>
  <si>
    <t>Mathematics</t>
  </si>
  <si>
    <t>Science</t>
  </si>
  <si>
    <t>Social Studies</t>
  </si>
  <si>
    <t xml:space="preserve">9.  Lexile 3rd  </t>
  </si>
  <si>
    <t xml:space="preserve">10. Lexile 5th </t>
  </si>
  <si>
    <t>11. Career Aw.</t>
  </si>
  <si>
    <t>12. S Attend</t>
  </si>
  <si>
    <t>14. Exceeds</t>
  </si>
  <si>
    <t xml:space="preserve">Middle </t>
  </si>
  <si>
    <t xml:space="preserve">Elementary </t>
  </si>
  <si>
    <t>EL/SWD/ED Points</t>
  </si>
  <si>
    <t>Math</t>
  </si>
  <si>
    <t>Total CCRPI Points</t>
  </si>
  <si>
    <t xml:space="preserve">Progress Points </t>
  </si>
  <si>
    <t>HS Size</t>
  </si>
  <si>
    <t>HS Change</t>
  </si>
  <si>
    <t>MS Size</t>
  </si>
  <si>
    <t>MS Change</t>
  </si>
  <si>
    <t>ES Size</t>
  </si>
  <si>
    <t>ES Change</t>
  </si>
  <si>
    <t>HS</t>
  </si>
  <si>
    <t>MS</t>
  </si>
  <si>
    <t>ES</t>
  </si>
  <si>
    <t>SocStu</t>
  </si>
  <si>
    <t>9th Lit</t>
  </si>
  <si>
    <t>Am Lit</t>
  </si>
  <si>
    <t>Co Alg</t>
  </si>
  <si>
    <t>Ana Geo</t>
  </si>
  <si>
    <t>Phy Sci</t>
  </si>
  <si>
    <t>Bio</t>
  </si>
  <si>
    <t>Hist</t>
  </si>
  <si>
    <t>Econ</t>
  </si>
  <si>
    <t>Lexile</t>
  </si>
  <si>
    <t>5th</t>
  </si>
  <si>
    <t>8th</t>
  </si>
  <si>
    <t xml:space="preserve">3rd </t>
  </si>
  <si>
    <t>EL</t>
  </si>
  <si>
    <t>SWD</t>
  </si>
  <si>
    <t>Writing</t>
  </si>
  <si>
    <t>Career</t>
  </si>
  <si>
    <t xml:space="preserve"> S Attend</t>
  </si>
  <si>
    <t>Graduation Points</t>
  </si>
  <si>
    <t>Exceed</t>
  </si>
  <si>
    <t>4 Year Grad</t>
  </si>
  <si>
    <t>5 Year Grad</t>
  </si>
  <si>
    <t>Total High School</t>
  </si>
  <si>
    <t>Total Middle School</t>
  </si>
  <si>
    <t>Total Elementary School</t>
  </si>
  <si>
    <t>18  Possible Points</t>
  </si>
  <si>
    <t>SCHOOL YEAR</t>
  </si>
  <si>
    <t>SYSTEM ID</t>
  </si>
  <si>
    <t xml:space="preserve">SCHOOL ID </t>
  </si>
  <si>
    <t>SCHOOL</t>
  </si>
  <si>
    <t>SGPs</t>
  </si>
  <si>
    <t>2013</t>
  </si>
  <si>
    <t>647</t>
  </si>
  <si>
    <t>0102</t>
  </si>
  <si>
    <t>GA ES Avg</t>
  </si>
  <si>
    <t>0105</t>
  </si>
  <si>
    <t>District ES Avg</t>
  </si>
  <si>
    <t>0205</t>
  </si>
  <si>
    <t>Smith ES</t>
  </si>
  <si>
    <t>0299</t>
  </si>
  <si>
    <t>Jones ES</t>
  </si>
  <si>
    <t>0399</t>
  </si>
  <si>
    <t>Lamar ES</t>
  </si>
  <si>
    <t>2056</t>
  </si>
  <si>
    <t>Lee ES</t>
  </si>
  <si>
    <t>2058</t>
  </si>
  <si>
    <t>Evans ES</t>
  </si>
  <si>
    <t>2062</t>
  </si>
  <si>
    <t>Moore ES</t>
  </si>
  <si>
    <t>3058</t>
  </si>
  <si>
    <t>Preston ES</t>
  </si>
  <si>
    <t>3062</t>
  </si>
  <si>
    <t>Gates ES</t>
  </si>
  <si>
    <t>4054</t>
  </si>
  <si>
    <t>River ES</t>
  </si>
  <si>
    <t>4060</t>
  </si>
  <si>
    <t>Bloom ES</t>
  </si>
  <si>
    <t>5056</t>
  </si>
  <si>
    <t>Turner ES</t>
  </si>
  <si>
    <t>5058</t>
  </si>
  <si>
    <t>Lake ES</t>
  </si>
  <si>
    <t>5062</t>
  </si>
  <si>
    <t>Creek ES</t>
  </si>
  <si>
    <t>ALL</t>
  </si>
  <si>
    <t>Pond ES</t>
  </si>
  <si>
    <t>Rex ES</t>
  </si>
  <si>
    <t>Webb ES</t>
  </si>
  <si>
    <t>0101</t>
  </si>
  <si>
    <t>GA MS Avg</t>
  </si>
  <si>
    <t>0103</t>
  </si>
  <si>
    <t>District MS Avg</t>
  </si>
  <si>
    <t>3052</t>
  </si>
  <si>
    <t>Oak MS</t>
  </si>
  <si>
    <t>4056</t>
  </si>
  <si>
    <t>Elm MS</t>
  </si>
  <si>
    <t>5060</t>
  </si>
  <si>
    <t>Pine MS</t>
  </si>
  <si>
    <t>Fir MS</t>
  </si>
  <si>
    <t>Birch MS</t>
  </si>
  <si>
    <t>Laurel MS</t>
  </si>
  <si>
    <t>1050</t>
  </si>
  <si>
    <t>GA HS Avg</t>
  </si>
  <si>
    <t>1058</t>
  </si>
  <si>
    <t>District HS Avg</t>
  </si>
  <si>
    <t>4062</t>
  </si>
  <si>
    <t>North HS</t>
  </si>
  <si>
    <t>East HS</t>
  </si>
  <si>
    <t>South HS</t>
  </si>
  <si>
    <t>West HS</t>
  </si>
  <si>
    <t>2014 CCRPI</t>
  </si>
  <si>
    <t>District Elem Avg</t>
  </si>
  <si>
    <t>0199</t>
  </si>
  <si>
    <t>Wand ES</t>
  </si>
  <si>
    <t>0106</t>
  </si>
  <si>
    <t>2052</t>
  </si>
  <si>
    <t>10 Possible Points</t>
  </si>
  <si>
    <t>State % Typ/High Growth</t>
  </si>
  <si>
    <t xml:space="preserve">State </t>
  </si>
  <si>
    <t>State's Data</t>
  </si>
  <si>
    <t>State Data</t>
  </si>
  <si>
    <t>15 Possible Points</t>
  </si>
  <si>
    <t>25 Possible Points</t>
  </si>
  <si>
    <t>Higher State Gap Points</t>
  </si>
  <si>
    <t xml:space="preserve">Gap Points </t>
  </si>
  <si>
    <t>State Higher Gap Points</t>
  </si>
  <si>
    <t>13. Pass 5</t>
  </si>
  <si>
    <t>Pass 5 (ES) Pass 4 (MS)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</si>
</sst>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rgb="FFD9D9D9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indexed="8"/>
      <name val="Arial"/>
      <family val="2"/>
    </font>
    <font>
      <b/>
      <sz val="14"/>
      <color rgb="FFC00000"/>
      <name val="Arial"/>
      <family val="2"/>
    </font>
    <font>
      <sz val="10"/>
      <color theme="1"/>
      <name val="Arial"/>
      <family val="2"/>
    </font>
    <font>
      <b/>
      <sz val="14"/>
      <color rgb="FF0070C0"/>
      <name val="Arial"/>
      <family val="2"/>
    </font>
    <font>
      <b/>
      <sz val="14"/>
      <color indexed="8"/>
      <name val="Arial"/>
      <family val="2"/>
    </font>
    <font>
      <b/>
      <sz val="14"/>
      <color theme="1"/>
      <name val="Arial Narrow"/>
      <family val="2"/>
    </font>
    <font>
      <b/>
      <sz val="10"/>
      <color indexed="8"/>
      <name val="Arial"/>
      <family val="2"/>
    </font>
    <font>
      <b/>
      <sz val="14"/>
      <color indexed="8"/>
      <name val="Arial Narrow"/>
      <family val="2"/>
    </font>
    <font>
      <b/>
      <sz val="10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9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Alignment="1">
      <alignment horizontal="center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4" borderId="7" xfId="0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5" borderId="0" xfId="0" applyFill="1" applyAlignment="1">
      <alignment vertical="center" wrapText="1"/>
    </xf>
    <xf numFmtId="0" fontId="3" fillId="6" borderId="9" xfId="0" applyFont="1" applyFill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4" borderId="0" xfId="0" applyFill="1" applyAlignment="1">
      <alignment horizontal="left" vertical="center" wrapText="1"/>
    </xf>
    <xf numFmtId="0" fontId="0" fillId="0" borderId="0" xfId="0" applyAlignment="1">
      <alignment horizontal="left"/>
    </xf>
    <xf numFmtId="0" fontId="0" fillId="2" borderId="15" xfId="0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5" borderId="0" xfId="0" applyFill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1" fillId="0" borderId="15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6" borderId="6" xfId="0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0" fillId="0" borderId="1" xfId="0" applyFill="1" applyBorder="1" applyAlignment="1">
      <alignment vertical="center" wrapText="1"/>
    </xf>
    <xf numFmtId="0" fontId="6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3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2" borderId="5" xfId="0" applyNumberFormat="1" applyFill="1" applyBorder="1" applyAlignment="1">
      <alignment horizontal="center" vertical="center" wrapText="1"/>
    </xf>
    <xf numFmtId="165" fontId="0" fillId="2" borderId="5" xfId="0" applyNumberFormat="1" applyFill="1" applyBorder="1" applyAlignment="1">
      <alignment horizontal="center" vertical="center" wrapText="1"/>
    </xf>
    <xf numFmtId="165" fontId="0" fillId="2" borderId="1" xfId="0" applyNumberFormat="1" applyFill="1" applyBorder="1" applyAlignment="1">
      <alignment horizontal="center" vertical="center" wrapText="1"/>
    </xf>
    <xf numFmtId="10" fontId="0" fillId="2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1" xfId="0" applyFill="1" applyBorder="1"/>
    <xf numFmtId="165" fontId="0" fillId="0" borderId="1" xfId="0" applyNumberFormat="1" applyBorder="1" applyAlignment="1">
      <alignment horizontal="center"/>
    </xf>
    <xf numFmtId="165" fontId="0" fillId="7" borderId="1" xfId="0" applyNumberFormat="1" applyFill="1" applyBorder="1" applyAlignment="1">
      <alignment horizontal="center"/>
    </xf>
    <xf numFmtId="0" fontId="7" fillId="8" borderId="1" xfId="0" applyFont="1" applyFill="1" applyBorder="1" applyAlignment="1">
      <alignment horizontal="center" wrapText="1"/>
    </xf>
    <xf numFmtId="0" fontId="8" fillId="8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9" fillId="0" borderId="1" xfId="0" applyFont="1" applyBorder="1"/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1" fillId="0" borderId="0" xfId="0" applyFont="1" applyBorder="1"/>
    <xf numFmtId="0" fontId="12" fillId="2" borderId="1" xfId="0" applyFont="1" applyFill="1" applyBorder="1"/>
    <xf numFmtId="0" fontId="12" fillId="2" borderId="1" xfId="0" applyFont="1" applyFill="1" applyBorder="1" applyAlignment="1">
      <alignment horizontal="center"/>
    </xf>
    <xf numFmtId="0" fontId="13" fillId="0" borderId="1" xfId="0" applyFont="1" applyBorder="1"/>
    <xf numFmtId="0" fontId="8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4" fillId="8" borderId="1" xfId="0" applyFont="1" applyFill="1" applyBorder="1" applyAlignment="1">
      <alignment horizontal="center" wrapText="1"/>
    </xf>
    <xf numFmtId="0" fontId="15" fillId="0" borderId="1" xfId="0" applyFont="1" applyBorder="1"/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7" fillId="0" borderId="0" xfId="0" applyFont="1" applyBorder="1"/>
    <xf numFmtId="0" fontId="16" fillId="0" borderId="1" xfId="0" applyFont="1" applyBorder="1"/>
    <xf numFmtId="0" fontId="17" fillId="0" borderId="0" xfId="0" applyFont="1" applyBorder="1"/>
    <xf numFmtId="0" fontId="7" fillId="0" borderId="0" xfId="0" applyFont="1" applyBorder="1" applyAlignment="1">
      <alignment horizontal="center"/>
    </xf>
    <xf numFmtId="0" fontId="8" fillId="0" borderId="1" xfId="0" applyFont="1" applyBorder="1"/>
    <xf numFmtId="0" fontId="13" fillId="2" borderId="1" xfId="0" applyFont="1" applyFill="1" applyBorder="1"/>
    <xf numFmtId="164" fontId="0" fillId="0" borderId="1" xfId="0" applyNumberFormat="1" applyBorder="1" applyAlignment="1" applyProtection="1">
      <alignment horizontal="center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3" fillId="6" borderId="9" xfId="0" applyFont="1" applyFill="1" applyBorder="1" applyAlignment="1">
      <alignment vertical="center" wrapText="1"/>
    </xf>
    <xf numFmtId="0" fontId="0" fillId="0" borderId="16" xfId="0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  <xf numFmtId="0" fontId="0" fillId="6" borderId="8" xfId="0" applyFill="1" applyBorder="1" applyAlignment="1">
      <alignment horizontal="center" vertical="center" wrapText="1"/>
    </xf>
    <xf numFmtId="0" fontId="0" fillId="4" borderId="0" xfId="0" applyFill="1" applyBorder="1" applyAlignment="1">
      <alignment vertical="center" wrapText="1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3" fillId="6" borderId="11" xfId="0" applyFont="1" applyFill="1" applyBorder="1" applyAlignment="1">
      <alignment vertical="center" wrapText="1"/>
    </xf>
    <xf numFmtId="0" fontId="3" fillId="6" borderId="9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2" borderId="11" xfId="0" applyFill="1" applyBorder="1" applyAlignment="1" applyProtection="1">
      <alignment horizontal="center" vertical="center" wrapText="1"/>
    </xf>
    <xf numFmtId="0" fontId="0" fillId="2" borderId="9" xfId="0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164" fontId="0" fillId="0" borderId="11" xfId="0" applyNumberFormat="1" applyBorder="1" applyAlignment="1" applyProtection="1">
      <alignment horizontal="center" vertical="center" wrapText="1"/>
      <protection locked="0"/>
    </xf>
    <xf numFmtId="164" fontId="0" fillId="0" borderId="9" xfId="0" applyNumberFormat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64" fontId="0" fillId="0" borderId="14" xfId="0" applyNumberFormat="1" applyBorder="1" applyAlignment="1" applyProtection="1">
      <alignment horizontal="center" vertical="center" wrapText="1"/>
      <protection locked="0"/>
    </xf>
    <xf numFmtId="164" fontId="0" fillId="0" borderId="5" xfId="0" applyNumberForma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chemeClr val="tx1"/>
                </a:solidFill>
              </a:rPr>
              <a:t>2014 Elementary SGPs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'[1]ES SGPs'!$E$1</c:f>
              <c:strCache>
                <c:ptCount val="1"/>
                <c:pt idx="0">
                  <c:v>SGPs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504D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 w="25400">
                <a:noFill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 SGPs'!$D$2:$D$19</c:f>
              <c:strCache>
                <c:ptCount val="18"/>
                <c:pt idx="0">
                  <c:v>GA ES Avg</c:v>
                </c:pt>
                <c:pt idx="1">
                  <c:v>District ES Avg</c:v>
                </c:pt>
                <c:pt idx="2">
                  <c:v>Smith ES</c:v>
                </c:pt>
                <c:pt idx="3">
                  <c:v>Jones ES</c:v>
                </c:pt>
                <c:pt idx="4">
                  <c:v>Lamar ES</c:v>
                </c:pt>
                <c:pt idx="5">
                  <c:v>Lee ES</c:v>
                </c:pt>
                <c:pt idx="6">
                  <c:v>Evans ES</c:v>
                </c:pt>
                <c:pt idx="7">
                  <c:v>Moore ES</c:v>
                </c:pt>
                <c:pt idx="8">
                  <c:v>Preston ES</c:v>
                </c:pt>
                <c:pt idx="9">
                  <c:v>Gates ES</c:v>
                </c:pt>
                <c:pt idx="10">
                  <c:v>River ES</c:v>
                </c:pt>
                <c:pt idx="11">
                  <c:v>Bloom ES</c:v>
                </c:pt>
                <c:pt idx="12">
                  <c:v>Turner ES</c:v>
                </c:pt>
                <c:pt idx="13">
                  <c:v>Lake ES</c:v>
                </c:pt>
                <c:pt idx="14">
                  <c:v>Creek ES</c:v>
                </c:pt>
                <c:pt idx="15">
                  <c:v>Pond ES</c:v>
                </c:pt>
                <c:pt idx="16">
                  <c:v>Rex ES</c:v>
                </c:pt>
                <c:pt idx="17">
                  <c:v>Webb ES</c:v>
                </c:pt>
              </c:strCache>
            </c:strRef>
          </c:cat>
          <c:val>
            <c:numRef>
              <c:f>'[1]ES SGPs'!$E$2:$E$19</c:f>
              <c:numCache>
                <c:formatCode>General</c:formatCode>
                <c:ptCount val="18"/>
                <c:pt idx="0">
                  <c:v>15.9</c:v>
                </c:pt>
                <c:pt idx="1">
                  <c:v>14.8</c:v>
                </c:pt>
                <c:pt idx="2">
                  <c:v>14.1</c:v>
                </c:pt>
                <c:pt idx="3">
                  <c:v>16.7</c:v>
                </c:pt>
                <c:pt idx="4">
                  <c:v>11.5</c:v>
                </c:pt>
                <c:pt idx="5">
                  <c:v>15.4</c:v>
                </c:pt>
                <c:pt idx="6">
                  <c:v>13.5</c:v>
                </c:pt>
                <c:pt idx="7">
                  <c:v>13.9</c:v>
                </c:pt>
                <c:pt idx="8">
                  <c:v>13.9</c:v>
                </c:pt>
                <c:pt idx="9">
                  <c:v>12.5</c:v>
                </c:pt>
                <c:pt idx="10">
                  <c:v>16.3</c:v>
                </c:pt>
                <c:pt idx="11">
                  <c:v>9.8000000000000007</c:v>
                </c:pt>
                <c:pt idx="12">
                  <c:v>16.399999999999999</c:v>
                </c:pt>
                <c:pt idx="13">
                  <c:v>16.100000000000001</c:v>
                </c:pt>
                <c:pt idx="14">
                  <c:v>16.3</c:v>
                </c:pt>
                <c:pt idx="15">
                  <c:v>16.399999999999999</c:v>
                </c:pt>
                <c:pt idx="16">
                  <c:v>18.7</c:v>
                </c:pt>
                <c:pt idx="17">
                  <c:v>14.6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overlap val="-27"/>
        <c:axId val="104091648"/>
        <c:axId val="104093184"/>
      </c:barChart>
      <c:catAx>
        <c:axId val="10409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093184"/>
        <c:crosses val="autoZero"/>
        <c:auto val="1"/>
        <c:lblAlgn val="ctr"/>
        <c:lblOffset val="100"/>
        <c:noMultiLvlLbl val="0"/>
      </c:catAx>
      <c:valAx>
        <c:axId val="104093184"/>
        <c:scaling>
          <c:orientation val="minMax"/>
          <c:max val="25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091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ysClr val="windowText" lastClr="000000"/>
                </a:solidFill>
              </a:rPr>
              <a:t>2014 Middle School</a:t>
            </a:r>
            <a:r>
              <a:rPr lang="en-US" sz="1800" b="1" baseline="0">
                <a:solidFill>
                  <a:sysClr val="windowText" lastClr="000000"/>
                </a:solidFill>
              </a:rPr>
              <a:t> SGPs</a:t>
            </a:r>
            <a:endParaRPr lang="en-US" sz="18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'[1]MS SGPs'!$E$1</c:f>
              <c:strCache>
                <c:ptCount val="1"/>
                <c:pt idx="0">
                  <c:v>SGPs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 w="25400">
                <a:noFill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'[1]MS SGPs'!$D$2:$D$9</c:f>
              <c:strCache>
                <c:ptCount val="8"/>
                <c:pt idx="0">
                  <c:v>GA MS Avg</c:v>
                </c:pt>
                <c:pt idx="1">
                  <c:v>District MS Avg</c:v>
                </c:pt>
                <c:pt idx="2">
                  <c:v>Oak MS</c:v>
                </c:pt>
                <c:pt idx="3">
                  <c:v>Elm MS</c:v>
                </c:pt>
                <c:pt idx="4">
                  <c:v>Pine MS</c:v>
                </c:pt>
                <c:pt idx="5">
                  <c:v>Fir MS</c:v>
                </c:pt>
                <c:pt idx="6">
                  <c:v>Birch MS</c:v>
                </c:pt>
                <c:pt idx="7">
                  <c:v>Laurel MS</c:v>
                </c:pt>
              </c:strCache>
            </c:strRef>
          </c:cat>
          <c:val>
            <c:numRef>
              <c:f>'[1]MS SGPs'!$E$2:$E$9</c:f>
              <c:numCache>
                <c:formatCode>General</c:formatCode>
                <c:ptCount val="8"/>
                <c:pt idx="0">
                  <c:v>16.3</c:v>
                </c:pt>
                <c:pt idx="1">
                  <c:v>15.9</c:v>
                </c:pt>
                <c:pt idx="2">
                  <c:v>15.4</c:v>
                </c:pt>
                <c:pt idx="3">
                  <c:v>16.7</c:v>
                </c:pt>
                <c:pt idx="4">
                  <c:v>14.5</c:v>
                </c:pt>
                <c:pt idx="5">
                  <c:v>15.7</c:v>
                </c:pt>
                <c:pt idx="6">
                  <c:v>16.8</c:v>
                </c:pt>
                <c:pt idx="7">
                  <c:v>16.3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overlap val="-27"/>
        <c:axId val="104204928"/>
        <c:axId val="104214912"/>
      </c:barChart>
      <c:catAx>
        <c:axId val="104204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214912"/>
        <c:crosses val="autoZero"/>
        <c:auto val="1"/>
        <c:lblAlgn val="ctr"/>
        <c:lblOffset val="100"/>
        <c:noMultiLvlLbl val="0"/>
      </c:catAx>
      <c:valAx>
        <c:axId val="104214912"/>
        <c:scaling>
          <c:orientation val="minMax"/>
          <c:max val="25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204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ysClr val="windowText" lastClr="000000"/>
                </a:solidFill>
              </a:rPr>
              <a:t>2014 High School</a:t>
            </a:r>
            <a:r>
              <a:rPr lang="en-US" sz="1800" baseline="0">
                <a:solidFill>
                  <a:sysClr val="windowText" lastClr="000000"/>
                </a:solidFill>
              </a:rPr>
              <a:t> </a:t>
            </a:r>
            <a:r>
              <a:rPr lang="en-US" sz="1800">
                <a:solidFill>
                  <a:sysClr val="windowText" lastClr="000000"/>
                </a:solidFill>
              </a:rPr>
              <a:t>SGPs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'[1]HS SGPs'!$E$1</c:f>
              <c:strCache>
                <c:ptCount val="1"/>
                <c:pt idx="0">
                  <c:v>SGPs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 w="25400">
                <a:noFill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'[1]HS SGPs'!$D$2:$D$7</c:f>
              <c:strCache>
                <c:ptCount val="6"/>
                <c:pt idx="0">
                  <c:v>GA HS Avg</c:v>
                </c:pt>
                <c:pt idx="1">
                  <c:v>District HS Avg</c:v>
                </c:pt>
                <c:pt idx="2">
                  <c:v>North HS</c:v>
                </c:pt>
                <c:pt idx="3">
                  <c:v>East HS</c:v>
                </c:pt>
                <c:pt idx="4">
                  <c:v>South HS</c:v>
                </c:pt>
                <c:pt idx="5">
                  <c:v>West HS</c:v>
                </c:pt>
              </c:strCache>
            </c:strRef>
          </c:cat>
          <c:val>
            <c:numRef>
              <c:f>'[1]HS SGPs'!$E$2:$E$7</c:f>
              <c:numCache>
                <c:formatCode>General</c:formatCode>
                <c:ptCount val="6"/>
                <c:pt idx="0">
                  <c:v>15.7</c:v>
                </c:pt>
                <c:pt idx="1">
                  <c:v>13.5</c:v>
                </c:pt>
                <c:pt idx="2">
                  <c:v>14.7</c:v>
                </c:pt>
                <c:pt idx="3">
                  <c:v>12.3</c:v>
                </c:pt>
                <c:pt idx="4">
                  <c:v>12.4</c:v>
                </c:pt>
                <c:pt idx="5">
                  <c:v>14.6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932864"/>
        <c:axId val="104934400"/>
      </c:barChart>
      <c:catAx>
        <c:axId val="10493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934400"/>
        <c:crosses val="autoZero"/>
        <c:auto val="1"/>
        <c:lblAlgn val="ctr"/>
        <c:lblOffset val="100"/>
        <c:noMultiLvlLbl val="0"/>
      </c:catAx>
      <c:valAx>
        <c:axId val="104934400"/>
        <c:scaling>
          <c:orientation val="minMax"/>
          <c:max val="25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9328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800" b="1" baseline="0"/>
              <a:t>Elem. School CCRPIs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[2]ELEM!$E$1</c:f>
              <c:strCache>
                <c:ptCount val="1"/>
                <c:pt idx="0">
                  <c:v>2014 CCRPI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 w="25400">
                <a:noFill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[2]ELEM!$D$2:$D$19</c:f>
              <c:strCache>
                <c:ptCount val="18"/>
                <c:pt idx="0">
                  <c:v>GA ES Avg</c:v>
                </c:pt>
                <c:pt idx="1">
                  <c:v>District Elem Avg</c:v>
                </c:pt>
                <c:pt idx="2">
                  <c:v>Smith ES</c:v>
                </c:pt>
                <c:pt idx="3">
                  <c:v>Jones ES</c:v>
                </c:pt>
                <c:pt idx="4">
                  <c:v>Lamar ES</c:v>
                </c:pt>
                <c:pt idx="5">
                  <c:v>Lee ES</c:v>
                </c:pt>
                <c:pt idx="6">
                  <c:v>Evans ES</c:v>
                </c:pt>
                <c:pt idx="7">
                  <c:v>Preston ES</c:v>
                </c:pt>
                <c:pt idx="8">
                  <c:v>Moore ES</c:v>
                </c:pt>
                <c:pt idx="9">
                  <c:v>Gates ES</c:v>
                </c:pt>
                <c:pt idx="10">
                  <c:v>River ES</c:v>
                </c:pt>
                <c:pt idx="11">
                  <c:v>Bloom ES</c:v>
                </c:pt>
                <c:pt idx="12">
                  <c:v>Turner ES</c:v>
                </c:pt>
                <c:pt idx="13">
                  <c:v>Lake ES</c:v>
                </c:pt>
                <c:pt idx="14">
                  <c:v>Creek ES</c:v>
                </c:pt>
                <c:pt idx="15">
                  <c:v>Pond ES</c:v>
                </c:pt>
                <c:pt idx="16">
                  <c:v>Rex ES</c:v>
                </c:pt>
                <c:pt idx="17">
                  <c:v>Wand ES</c:v>
                </c:pt>
              </c:strCache>
            </c:strRef>
          </c:cat>
          <c:val>
            <c:numRef>
              <c:f>[2]ELEM!$E$2:$E$19</c:f>
              <c:numCache>
                <c:formatCode>General</c:formatCode>
                <c:ptCount val="18"/>
                <c:pt idx="0">
                  <c:v>72.599999999999994</c:v>
                </c:pt>
                <c:pt idx="1">
                  <c:v>67.2</c:v>
                </c:pt>
                <c:pt idx="2">
                  <c:v>73.599999999999994</c:v>
                </c:pt>
                <c:pt idx="3">
                  <c:v>60.3</c:v>
                </c:pt>
                <c:pt idx="4">
                  <c:v>58.8</c:v>
                </c:pt>
                <c:pt idx="5">
                  <c:v>78.5</c:v>
                </c:pt>
                <c:pt idx="6">
                  <c:v>57.4</c:v>
                </c:pt>
                <c:pt idx="7">
                  <c:v>54</c:v>
                </c:pt>
                <c:pt idx="8">
                  <c:v>57.4</c:v>
                </c:pt>
                <c:pt idx="9">
                  <c:v>52.6</c:v>
                </c:pt>
                <c:pt idx="10">
                  <c:v>64.5</c:v>
                </c:pt>
                <c:pt idx="11">
                  <c:v>56.5</c:v>
                </c:pt>
                <c:pt idx="12">
                  <c:v>62.9</c:v>
                </c:pt>
                <c:pt idx="13">
                  <c:v>85.4</c:v>
                </c:pt>
                <c:pt idx="14">
                  <c:v>77.400000000000006</c:v>
                </c:pt>
                <c:pt idx="15">
                  <c:v>75</c:v>
                </c:pt>
                <c:pt idx="16">
                  <c:v>68.400000000000006</c:v>
                </c:pt>
                <c:pt idx="17">
                  <c:v>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overlap val="-27"/>
        <c:axId val="105460096"/>
        <c:axId val="105461632"/>
      </c:barChart>
      <c:catAx>
        <c:axId val="105460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461632"/>
        <c:crosses val="autoZero"/>
        <c:auto val="1"/>
        <c:lblAlgn val="ctr"/>
        <c:lblOffset val="100"/>
        <c:noMultiLvlLbl val="0"/>
      </c:catAx>
      <c:valAx>
        <c:axId val="105461632"/>
        <c:scaling>
          <c:orientation val="minMax"/>
          <c:max val="100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4600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/>
              <a:t>Middle</a:t>
            </a:r>
            <a:r>
              <a:rPr lang="en-US" sz="2000" b="1" baseline="0"/>
              <a:t> School </a:t>
            </a:r>
            <a:r>
              <a:rPr lang="en-US" sz="2000" b="1"/>
              <a:t>CCRPIs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83915812726052"/>
          <c:y val="0.23215815777356982"/>
          <c:w val="0.85544887832082728"/>
          <c:h val="0.562516199066323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[2]MS!$E$1</c:f>
              <c:strCache>
                <c:ptCount val="1"/>
                <c:pt idx="0">
                  <c:v>2014 CCRPI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 w="25400">
                <a:noFill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[2]MS!$D$2:$D$9</c:f>
              <c:strCache>
                <c:ptCount val="8"/>
                <c:pt idx="0">
                  <c:v>GA MS Avg</c:v>
                </c:pt>
                <c:pt idx="1">
                  <c:v>District MS Avg</c:v>
                </c:pt>
                <c:pt idx="2">
                  <c:v>Oak MS</c:v>
                </c:pt>
                <c:pt idx="3">
                  <c:v>Elm MS</c:v>
                </c:pt>
                <c:pt idx="4">
                  <c:v>Pine MS</c:v>
                </c:pt>
                <c:pt idx="5">
                  <c:v>Fir MS</c:v>
                </c:pt>
                <c:pt idx="6">
                  <c:v>Birch MS</c:v>
                </c:pt>
                <c:pt idx="7">
                  <c:v>Laurel MS</c:v>
                </c:pt>
              </c:strCache>
            </c:strRef>
          </c:cat>
          <c:val>
            <c:numRef>
              <c:f>[2]MS!$E$2:$E$9</c:f>
              <c:numCache>
                <c:formatCode>General</c:formatCode>
                <c:ptCount val="8"/>
                <c:pt idx="0">
                  <c:v>73.2</c:v>
                </c:pt>
                <c:pt idx="1">
                  <c:v>65.5</c:v>
                </c:pt>
                <c:pt idx="2">
                  <c:v>57.6</c:v>
                </c:pt>
                <c:pt idx="3">
                  <c:v>89</c:v>
                </c:pt>
                <c:pt idx="4">
                  <c:v>57.2</c:v>
                </c:pt>
                <c:pt idx="5">
                  <c:v>57.3</c:v>
                </c:pt>
                <c:pt idx="6">
                  <c:v>72.5</c:v>
                </c:pt>
                <c:pt idx="7">
                  <c:v>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overlap val="-27"/>
        <c:axId val="105544320"/>
        <c:axId val="105558400"/>
      </c:barChart>
      <c:catAx>
        <c:axId val="10554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558400"/>
        <c:crosses val="autoZero"/>
        <c:auto val="1"/>
        <c:lblAlgn val="ctr"/>
        <c:lblOffset val="100"/>
        <c:noMultiLvlLbl val="0"/>
      </c:catAx>
      <c:valAx>
        <c:axId val="105558400"/>
        <c:scaling>
          <c:orientation val="minMax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544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>
      <c:oddHeader>&amp;L&amp;G&amp;C&amp;"Arial,Bold"
2013 CCRPI Points by Component
</c:oddHeader>
    </c:headerFooter>
    <c:pageMargins b="0.75" l="0.7" r="0.7" t="0.75" header="0.3" footer="0.3"/>
    <c:pageSetup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/>
              <a:t>High</a:t>
            </a:r>
            <a:r>
              <a:rPr lang="en-US" sz="2000" b="1" baseline="0"/>
              <a:t> School</a:t>
            </a:r>
            <a:r>
              <a:rPr lang="en-US" sz="2000" b="1"/>
              <a:t> CCRPIs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[2]HS!$E$1</c:f>
              <c:strCache>
                <c:ptCount val="1"/>
                <c:pt idx="0">
                  <c:v>2014 CCRPI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 w="25400">
                <a:noFill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[2]HS!$D$2:$D$7</c:f>
              <c:strCache>
                <c:ptCount val="6"/>
                <c:pt idx="0">
                  <c:v>GA HS Avg</c:v>
                </c:pt>
                <c:pt idx="1">
                  <c:v>District HS Avg</c:v>
                </c:pt>
                <c:pt idx="2">
                  <c:v>North HS</c:v>
                </c:pt>
                <c:pt idx="3">
                  <c:v>East HS</c:v>
                </c:pt>
                <c:pt idx="4">
                  <c:v>South HS</c:v>
                </c:pt>
                <c:pt idx="5">
                  <c:v>West HS</c:v>
                </c:pt>
              </c:strCache>
            </c:strRef>
          </c:cat>
          <c:val>
            <c:numRef>
              <c:f>[2]HS!$E$2:$E$7</c:f>
              <c:numCache>
                <c:formatCode>General</c:formatCode>
                <c:ptCount val="6"/>
                <c:pt idx="0">
                  <c:v>68.400000000000006</c:v>
                </c:pt>
                <c:pt idx="1">
                  <c:v>59.1</c:v>
                </c:pt>
                <c:pt idx="2">
                  <c:v>64.400000000000006</c:v>
                </c:pt>
                <c:pt idx="3">
                  <c:v>53.7</c:v>
                </c:pt>
                <c:pt idx="4">
                  <c:v>52.7</c:v>
                </c:pt>
                <c:pt idx="5">
                  <c:v>69.400000000000006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overlap val="-27"/>
        <c:axId val="105569664"/>
        <c:axId val="107746432"/>
      </c:barChart>
      <c:catAx>
        <c:axId val="105569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746432"/>
        <c:crosses val="autoZero"/>
        <c:auto val="1"/>
        <c:lblAlgn val="ctr"/>
        <c:lblOffset val="100"/>
        <c:noMultiLvlLbl val="0"/>
      </c:catAx>
      <c:valAx>
        <c:axId val="107746432"/>
        <c:scaling>
          <c:orientation val="minMax"/>
          <c:max val="100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5696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0</xdr:row>
      <xdr:rowOff>0</xdr:rowOff>
    </xdr:from>
    <xdr:to>
      <xdr:col>13</xdr:col>
      <xdr:colOff>495300</xdr:colOff>
      <xdr:row>16</xdr:row>
      <xdr:rowOff>57150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0</xdr:row>
      <xdr:rowOff>0</xdr:rowOff>
    </xdr:from>
    <xdr:to>
      <xdr:col>12</xdr:col>
      <xdr:colOff>190500</xdr:colOff>
      <xdr:row>15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0</xdr:row>
      <xdr:rowOff>0</xdr:rowOff>
    </xdr:from>
    <xdr:to>
      <xdr:col>11</xdr:col>
      <xdr:colOff>552450</xdr:colOff>
      <xdr:row>15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0</xdr:row>
      <xdr:rowOff>0</xdr:rowOff>
    </xdr:from>
    <xdr:to>
      <xdr:col>16</xdr:col>
      <xdr:colOff>142875</xdr:colOff>
      <xdr:row>20</xdr:row>
      <xdr:rowOff>76200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0</xdr:row>
      <xdr:rowOff>38100</xdr:rowOff>
    </xdr:from>
    <xdr:to>
      <xdr:col>11</xdr:col>
      <xdr:colOff>533400</xdr:colOff>
      <xdr:row>17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333375</xdr:colOff>
      <xdr:row>0</xdr:row>
      <xdr:rowOff>38100</xdr:rowOff>
    </xdr:from>
    <xdr:to>
      <xdr:col>12</xdr:col>
      <xdr:colOff>85725</xdr:colOff>
      <xdr:row>18</xdr:row>
      <xdr:rowOff>9525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2%20District%202014%20SGP%20Points%20by%20Schoo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6%20District%202014%20CCRPI%20by%20Leve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 SGPs"/>
      <sheetName val="MS SGPs"/>
      <sheetName val="HS SGPs"/>
    </sheetNames>
    <sheetDataSet>
      <sheetData sheetId="0">
        <row r="1">
          <cell r="E1" t="str">
            <v>SGPs</v>
          </cell>
        </row>
        <row r="2">
          <cell r="D2" t="str">
            <v>GA ES Avg</v>
          </cell>
          <cell r="E2">
            <v>15.9</v>
          </cell>
        </row>
        <row r="3">
          <cell r="D3" t="str">
            <v>District ES Avg</v>
          </cell>
          <cell r="E3">
            <v>14.8</v>
          </cell>
        </row>
        <row r="4">
          <cell r="D4" t="str">
            <v>Smith ES</v>
          </cell>
          <cell r="E4">
            <v>14.1</v>
          </cell>
        </row>
        <row r="5">
          <cell r="D5" t="str">
            <v>Jones ES</v>
          </cell>
          <cell r="E5">
            <v>16.7</v>
          </cell>
        </row>
        <row r="6">
          <cell r="D6" t="str">
            <v>Lamar ES</v>
          </cell>
          <cell r="E6">
            <v>11.5</v>
          </cell>
        </row>
        <row r="7">
          <cell r="D7" t="str">
            <v>Lee ES</v>
          </cell>
          <cell r="E7">
            <v>15.4</v>
          </cell>
        </row>
        <row r="8">
          <cell r="D8" t="str">
            <v>Evans ES</v>
          </cell>
          <cell r="E8">
            <v>13.5</v>
          </cell>
        </row>
        <row r="9">
          <cell r="D9" t="str">
            <v>Moore ES</v>
          </cell>
          <cell r="E9">
            <v>13.9</v>
          </cell>
        </row>
        <row r="10">
          <cell r="D10" t="str">
            <v>Preston ES</v>
          </cell>
          <cell r="E10">
            <v>13.9</v>
          </cell>
        </row>
        <row r="11">
          <cell r="D11" t="str">
            <v>Gates ES</v>
          </cell>
          <cell r="E11">
            <v>12.5</v>
          </cell>
        </row>
        <row r="12">
          <cell r="D12" t="str">
            <v>River ES</v>
          </cell>
          <cell r="E12">
            <v>16.3</v>
          </cell>
        </row>
        <row r="13">
          <cell r="D13" t="str">
            <v>Bloom ES</v>
          </cell>
          <cell r="E13">
            <v>9.8000000000000007</v>
          </cell>
        </row>
        <row r="14">
          <cell r="D14" t="str">
            <v>Turner ES</v>
          </cell>
          <cell r="E14">
            <v>16.399999999999999</v>
          </cell>
        </row>
        <row r="15">
          <cell r="D15" t="str">
            <v>Lake ES</v>
          </cell>
          <cell r="E15">
            <v>16.100000000000001</v>
          </cell>
        </row>
        <row r="16">
          <cell r="D16" t="str">
            <v>Creek ES</v>
          </cell>
          <cell r="E16">
            <v>16.3</v>
          </cell>
        </row>
        <row r="17">
          <cell r="D17" t="str">
            <v>Pond ES</v>
          </cell>
          <cell r="E17">
            <v>16.399999999999999</v>
          </cell>
        </row>
        <row r="18">
          <cell r="D18" t="str">
            <v>Rex ES</v>
          </cell>
          <cell r="E18">
            <v>18.7</v>
          </cell>
        </row>
        <row r="19">
          <cell r="D19" t="str">
            <v>Webb ES</v>
          </cell>
          <cell r="E19">
            <v>14.6</v>
          </cell>
        </row>
      </sheetData>
      <sheetData sheetId="1">
        <row r="1">
          <cell r="E1" t="str">
            <v>SGPs</v>
          </cell>
        </row>
        <row r="2">
          <cell r="D2" t="str">
            <v>GA MS Avg</v>
          </cell>
          <cell r="E2">
            <v>16.3</v>
          </cell>
        </row>
        <row r="3">
          <cell r="D3" t="str">
            <v>District MS Avg</v>
          </cell>
          <cell r="E3">
            <v>15.9</v>
          </cell>
        </row>
        <row r="4">
          <cell r="D4" t="str">
            <v>Oak MS</v>
          </cell>
          <cell r="E4">
            <v>15.4</v>
          </cell>
        </row>
        <row r="5">
          <cell r="D5" t="str">
            <v>Elm MS</v>
          </cell>
          <cell r="E5">
            <v>16.7</v>
          </cell>
        </row>
        <row r="6">
          <cell r="D6" t="str">
            <v>Pine MS</v>
          </cell>
          <cell r="E6">
            <v>14.5</v>
          </cell>
        </row>
        <row r="7">
          <cell r="D7" t="str">
            <v>Fir MS</v>
          </cell>
          <cell r="E7">
            <v>15.7</v>
          </cell>
        </row>
        <row r="8">
          <cell r="D8" t="str">
            <v>Birch MS</v>
          </cell>
          <cell r="E8">
            <v>16.8</v>
          </cell>
        </row>
        <row r="9">
          <cell r="D9" t="str">
            <v>Laurel MS</v>
          </cell>
          <cell r="E9">
            <v>16.3</v>
          </cell>
        </row>
      </sheetData>
      <sheetData sheetId="2">
        <row r="1">
          <cell r="E1" t="str">
            <v>SGPs</v>
          </cell>
        </row>
        <row r="2">
          <cell r="D2" t="str">
            <v>GA HS Avg</v>
          </cell>
          <cell r="E2">
            <v>15.7</v>
          </cell>
        </row>
        <row r="3">
          <cell r="D3" t="str">
            <v>District HS Avg</v>
          </cell>
          <cell r="E3">
            <v>13.5</v>
          </cell>
        </row>
        <row r="4">
          <cell r="D4" t="str">
            <v>North HS</v>
          </cell>
          <cell r="E4">
            <v>14.7</v>
          </cell>
        </row>
        <row r="5">
          <cell r="D5" t="str">
            <v>East HS</v>
          </cell>
          <cell r="E5">
            <v>12.3</v>
          </cell>
        </row>
        <row r="6">
          <cell r="D6" t="str">
            <v>South HS</v>
          </cell>
          <cell r="E6">
            <v>12.4</v>
          </cell>
        </row>
        <row r="7">
          <cell r="D7" t="str">
            <v>West HS</v>
          </cell>
          <cell r="E7">
            <v>14.6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M"/>
      <sheetName val="MS"/>
      <sheetName val="HS"/>
    </sheetNames>
    <sheetDataSet>
      <sheetData sheetId="0">
        <row r="1">
          <cell r="E1" t="str">
            <v>2014 CCRPI</v>
          </cell>
        </row>
        <row r="2">
          <cell r="D2" t="str">
            <v>GA ES Avg</v>
          </cell>
          <cell r="E2">
            <v>72.599999999999994</v>
          </cell>
        </row>
        <row r="3">
          <cell r="D3" t="str">
            <v>District Elem Avg</v>
          </cell>
          <cell r="E3">
            <v>67.2</v>
          </cell>
        </row>
        <row r="4">
          <cell r="D4" t="str">
            <v>Smith ES</v>
          </cell>
          <cell r="E4">
            <v>73.599999999999994</v>
          </cell>
        </row>
        <row r="5">
          <cell r="D5" t="str">
            <v>Jones ES</v>
          </cell>
          <cell r="E5">
            <v>60.3</v>
          </cell>
        </row>
        <row r="6">
          <cell r="D6" t="str">
            <v>Lamar ES</v>
          </cell>
          <cell r="E6">
            <v>58.8</v>
          </cell>
        </row>
        <row r="7">
          <cell r="D7" t="str">
            <v>Lee ES</v>
          </cell>
          <cell r="E7">
            <v>78.5</v>
          </cell>
        </row>
        <row r="8">
          <cell r="D8" t="str">
            <v>Evans ES</v>
          </cell>
          <cell r="E8">
            <v>57.4</v>
          </cell>
        </row>
        <row r="9">
          <cell r="D9" t="str">
            <v>Preston ES</v>
          </cell>
          <cell r="E9">
            <v>54</v>
          </cell>
        </row>
        <row r="10">
          <cell r="D10" t="str">
            <v>Moore ES</v>
          </cell>
          <cell r="E10">
            <v>57.4</v>
          </cell>
        </row>
        <row r="11">
          <cell r="D11" t="str">
            <v>Gates ES</v>
          </cell>
          <cell r="E11">
            <v>52.6</v>
          </cell>
        </row>
        <row r="12">
          <cell r="D12" t="str">
            <v>River ES</v>
          </cell>
          <cell r="E12">
            <v>64.5</v>
          </cell>
        </row>
        <row r="13">
          <cell r="D13" t="str">
            <v>Bloom ES</v>
          </cell>
          <cell r="E13">
            <v>56.5</v>
          </cell>
        </row>
        <row r="14">
          <cell r="D14" t="str">
            <v>Turner ES</v>
          </cell>
          <cell r="E14">
            <v>62.9</v>
          </cell>
        </row>
        <row r="15">
          <cell r="D15" t="str">
            <v>Lake ES</v>
          </cell>
          <cell r="E15">
            <v>85.4</v>
          </cell>
        </row>
        <row r="16">
          <cell r="D16" t="str">
            <v>Creek ES</v>
          </cell>
          <cell r="E16">
            <v>77.400000000000006</v>
          </cell>
        </row>
        <row r="17">
          <cell r="D17" t="str">
            <v>Pond ES</v>
          </cell>
          <cell r="E17">
            <v>75</v>
          </cell>
        </row>
        <row r="18">
          <cell r="D18" t="str">
            <v>Rex ES</v>
          </cell>
          <cell r="E18">
            <v>68.400000000000006</v>
          </cell>
        </row>
        <row r="19">
          <cell r="D19" t="str">
            <v>Wand ES</v>
          </cell>
          <cell r="E19">
            <v>71</v>
          </cell>
        </row>
      </sheetData>
      <sheetData sheetId="1">
        <row r="1">
          <cell r="E1" t="str">
            <v>2014 CCRPI</v>
          </cell>
        </row>
        <row r="2">
          <cell r="D2" t="str">
            <v>GA MS Avg</v>
          </cell>
          <cell r="E2">
            <v>73.2</v>
          </cell>
        </row>
        <row r="3">
          <cell r="D3" t="str">
            <v>District MS Avg</v>
          </cell>
          <cell r="E3">
            <v>65.5</v>
          </cell>
        </row>
        <row r="4">
          <cell r="D4" t="str">
            <v>Oak MS</v>
          </cell>
          <cell r="E4">
            <v>57.6</v>
          </cell>
        </row>
        <row r="5">
          <cell r="D5" t="str">
            <v>Elm MS</v>
          </cell>
          <cell r="E5">
            <v>89</v>
          </cell>
        </row>
        <row r="6">
          <cell r="D6" t="str">
            <v>Pine MS</v>
          </cell>
          <cell r="E6">
            <v>57.2</v>
          </cell>
        </row>
        <row r="7">
          <cell r="D7" t="str">
            <v>Fir MS</v>
          </cell>
          <cell r="E7">
            <v>57.3</v>
          </cell>
        </row>
        <row r="8">
          <cell r="D8" t="str">
            <v>Birch MS</v>
          </cell>
          <cell r="E8">
            <v>72.5</v>
          </cell>
        </row>
        <row r="9">
          <cell r="D9" t="str">
            <v>Laurel MS</v>
          </cell>
          <cell r="E9">
            <v>56</v>
          </cell>
        </row>
      </sheetData>
      <sheetData sheetId="2">
        <row r="1">
          <cell r="E1" t="str">
            <v>2014 CCRPI</v>
          </cell>
        </row>
        <row r="2">
          <cell r="D2" t="str">
            <v>GA HS Avg</v>
          </cell>
          <cell r="E2">
            <v>68.400000000000006</v>
          </cell>
        </row>
        <row r="3">
          <cell r="D3" t="str">
            <v>District HS Avg</v>
          </cell>
          <cell r="E3">
            <v>59.1</v>
          </cell>
        </row>
        <row r="4">
          <cell r="D4" t="str">
            <v>North HS</v>
          </cell>
          <cell r="E4">
            <v>64.400000000000006</v>
          </cell>
        </row>
        <row r="5">
          <cell r="D5" t="str">
            <v>East HS</v>
          </cell>
          <cell r="E5">
            <v>53.7</v>
          </cell>
        </row>
        <row r="6">
          <cell r="D6" t="str">
            <v>South HS</v>
          </cell>
          <cell r="E6">
            <v>52.7</v>
          </cell>
        </row>
        <row r="7">
          <cell r="D7" t="str">
            <v>West HS</v>
          </cell>
          <cell r="E7">
            <v>69.400000000000006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52"/>
  <sheetViews>
    <sheetView view="pageBreakPreview" zoomScale="110" zoomScaleNormal="100" zoomScaleSheetLayoutView="110" workbookViewId="0">
      <selection activeCell="F54" sqref="F53:F54"/>
    </sheetView>
  </sheetViews>
  <sheetFormatPr defaultRowHeight="15" x14ac:dyDescent="0.25"/>
  <cols>
    <col min="1" max="1" width="22.28515625" customWidth="1"/>
    <col min="2" max="3" width="9.140625" style="1"/>
    <col min="4" max="4" width="13" style="1" customWidth="1"/>
    <col min="5" max="5" width="9.7109375" style="1" customWidth="1"/>
    <col min="6" max="6" width="11.42578125" customWidth="1"/>
    <col min="7" max="7" width="11.140625" customWidth="1"/>
  </cols>
  <sheetData>
    <row r="1" spans="1:7" x14ac:dyDescent="0.25">
      <c r="A1" s="57"/>
      <c r="B1" s="62" t="s">
        <v>5</v>
      </c>
      <c r="C1" s="62" t="s">
        <v>91</v>
      </c>
      <c r="D1" s="62" t="s">
        <v>92</v>
      </c>
    </row>
    <row r="2" spans="1:7" x14ac:dyDescent="0.25">
      <c r="A2" s="57" t="s">
        <v>8</v>
      </c>
      <c r="B2" s="98">
        <f>+'District HS One Stop'!B1</f>
        <v>0</v>
      </c>
      <c r="C2" s="98">
        <f>+'District MS One Stop'!B1</f>
        <v>0</v>
      </c>
      <c r="D2" s="98">
        <f>+'District ES One Stop'!B1</f>
        <v>0</v>
      </c>
    </row>
    <row r="3" spans="1:7" x14ac:dyDescent="0.25">
      <c r="A3" s="57" t="s">
        <v>0</v>
      </c>
      <c r="B3" s="98" t="e">
        <f>+'District HS One Stop'!D1</f>
        <v>#DIV/0!</v>
      </c>
      <c r="C3" s="98" t="e">
        <f>+'District MS One Stop'!D1</f>
        <v>#DIV/0!</v>
      </c>
      <c r="D3" s="98" t="e">
        <f>+'District ES One Stop'!D1</f>
        <v>#DIV/0!</v>
      </c>
    </row>
    <row r="4" spans="1:7" x14ac:dyDescent="0.25">
      <c r="A4" s="57" t="s">
        <v>7</v>
      </c>
      <c r="B4" s="98">
        <f>+'District HS One Stop'!F1</f>
        <v>0</v>
      </c>
      <c r="C4" s="98">
        <f>+'District MS One Stop'!F1</f>
        <v>0</v>
      </c>
      <c r="D4" s="98">
        <f>+'District ES One Stop'!F1</f>
        <v>0</v>
      </c>
    </row>
    <row r="5" spans="1:7" x14ac:dyDescent="0.25">
      <c r="A5" s="57" t="s">
        <v>93</v>
      </c>
      <c r="B5" s="98">
        <f>+'District HS One Stop'!H1</f>
        <v>0</v>
      </c>
      <c r="C5" s="98">
        <f>+'District MS One Stop'!H1</f>
        <v>0</v>
      </c>
      <c r="D5" s="98">
        <f>+'District ES One Stop'!H1</f>
        <v>0</v>
      </c>
    </row>
    <row r="6" spans="1:7" x14ac:dyDescent="0.25">
      <c r="A6" s="57" t="s">
        <v>95</v>
      </c>
      <c r="B6" s="98" t="e">
        <f>SUM(B2:B5)</f>
        <v>#DIV/0!</v>
      </c>
      <c r="C6" s="98" t="e">
        <f>SUM(C2:C5)</f>
        <v>#DIV/0!</v>
      </c>
      <c r="D6" s="98" t="e">
        <f>SUM(D2:D5)</f>
        <v>#DIV/0!</v>
      </c>
    </row>
    <row r="7" spans="1:7" x14ac:dyDescent="0.25">
      <c r="A7" s="61"/>
      <c r="B7" s="63"/>
      <c r="C7" s="63"/>
      <c r="D7" s="63"/>
    </row>
    <row r="8" spans="1:7" x14ac:dyDescent="0.25">
      <c r="A8" s="72" t="s">
        <v>96</v>
      </c>
      <c r="B8" s="62" t="s">
        <v>5</v>
      </c>
      <c r="C8" s="62" t="s">
        <v>4</v>
      </c>
      <c r="D8" s="62" t="s">
        <v>3</v>
      </c>
    </row>
    <row r="9" spans="1:7" x14ac:dyDescent="0.25">
      <c r="A9" s="33" t="s">
        <v>81</v>
      </c>
      <c r="B9" s="73" t="e">
        <f>+'District HS One Stop'!E29</f>
        <v>#DIV/0!</v>
      </c>
      <c r="C9" s="73" t="e">
        <f>+'District MS One Stop'!E24</f>
        <v>#DIV/0!</v>
      </c>
      <c r="D9" s="73" t="e">
        <f>+'District ES One Stop'!E26</f>
        <v>#DIV/0!</v>
      </c>
    </row>
    <row r="10" spans="1:7" x14ac:dyDescent="0.25">
      <c r="A10" s="33" t="s">
        <v>82</v>
      </c>
      <c r="B10" s="74"/>
      <c r="C10" s="73" t="e">
        <f>+'District MS One Stop'!E25</f>
        <v>#DIV/0!</v>
      </c>
      <c r="D10" s="73" t="e">
        <f>+'District ES One Stop'!E27</f>
        <v>#DIV/0!</v>
      </c>
    </row>
    <row r="11" spans="1:7" x14ac:dyDescent="0.25">
      <c r="A11" s="33" t="s">
        <v>83</v>
      </c>
      <c r="B11" s="73" t="e">
        <f>+'District HS One Stop'!E30</f>
        <v>#DIV/0!</v>
      </c>
      <c r="C11" s="73" t="e">
        <f>+'District MS One Stop'!E26</f>
        <v>#DIV/0!</v>
      </c>
      <c r="D11" s="73" t="e">
        <f>+'District ES One Stop'!E28</f>
        <v>#DIV/0!</v>
      </c>
    </row>
    <row r="12" spans="1:7" x14ac:dyDescent="0.25">
      <c r="A12" s="33" t="s">
        <v>84</v>
      </c>
      <c r="B12" s="73" t="e">
        <f>+'District HS One Stop'!E31</f>
        <v>#DIV/0!</v>
      </c>
      <c r="C12" s="73" t="e">
        <f>+'District MS One Stop'!E27</f>
        <v>#DIV/0!</v>
      </c>
      <c r="D12" s="73" t="e">
        <f>+'District ES One Stop'!E29</f>
        <v>#DIV/0!</v>
      </c>
    </row>
    <row r="13" spans="1:7" x14ac:dyDescent="0.25">
      <c r="A13" s="33" t="s">
        <v>85</v>
      </c>
      <c r="B13" s="73" t="e">
        <f>+'District HS One Stop'!E32</f>
        <v>#DIV/0!</v>
      </c>
      <c r="C13" s="73" t="e">
        <f>+'District MS One Stop'!E28</f>
        <v>#DIV/0!</v>
      </c>
      <c r="D13" s="73" t="e">
        <f>+'District ES One Stop'!E30</f>
        <v>#DIV/0!</v>
      </c>
    </row>
    <row r="16" spans="1:7" x14ac:dyDescent="0.25">
      <c r="A16" s="68" t="s">
        <v>7</v>
      </c>
      <c r="B16" s="59" t="s">
        <v>97</v>
      </c>
      <c r="C16" s="59" t="s">
        <v>98</v>
      </c>
      <c r="D16" s="59" t="s">
        <v>99</v>
      </c>
      <c r="E16" s="59" t="s">
        <v>100</v>
      </c>
      <c r="F16" s="59" t="s">
        <v>101</v>
      </c>
      <c r="G16" s="59" t="s">
        <v>102</v>
      </c>
    </row>
    <row r="17" spans="1:7" x14ac:dyDescent="0.25">
      <c r="A17" s="33" t="s">
        <v>81</v>
      </c>
      <c r="B17" s="60">
        <f>+'District HS One Stop'!C37</f>
        <v>0</v>
      </c>
      <c r="C17" s="60">
        <f>+'District HS One Stop'!D37</f>
        <v>0</v>
      </c>
      <c r="D17" s="60">
        <f>+'District Summary'!C36</f>
        <v>0</v>
      </c>
      <c r="E17" s="60">
        <f>+'District MS One Stop'!D33</f>
        <v>0</v>
      </c>
      <c r="F17" s="60">
        <f>+'District Summary'!F19</f>
        <v>0</v>
      </c>
      <c r="G17" s="60">
        <f>+'District ES One Stop'!D35</f>
        <v>0</v>
      </c>
    </row>
    <row r="18" spans="1:7" x14ac:dyDescent="0.25">
      <c r="A18" s="33" t="s">
        <v>82</v>
      </c>
      <c r="B18" s="60" t="s">
        <v>58</v>
      </c>
      <c r="C18" s="60" t="s">
        <v>58</v>
      </c>
      <c r="D18" s="60">
        <f>+'District MS One Stop'!C34</f>
        <v>0</v>
      </c>
      <c r="E18" s="60">
        <f>+'District MS One Stop'!D34</f>
        <v>0</v>
      </c>
      <c r="F18" s="60">
        <f>+'District ES One Stop'!C36</f>
        <v>0</v>
      </c>
      <c r="G18" s="60">
        <f>+'District ES One Stop'!D36</f>
        <v>0</v>
      </c>
    </row>
    <row r="19" spans="1:7" x14ac:dyDescent="0.25">
      <c r="A19" s="33" t="s">
        <v>83</v>
      </c>
      <c r="B19" s="60">
        <f>+'District HS One Stop'!C38</f>
        <v>0</v>
      </c>
      <c r="C19" s="60">
        <f>+'District HS One Stop'!D38</f>
        <v>0</v>
      </c>
      <c r="D19" s="60">
        <f>+'District MS One Stop'!C35</f>
        <v>0</v>
      </c>
      <c r="E19" s="60">
        <f>+'District MS One Stop'!D35</f>
        <v>0</v>
      </c>
      <c r="F19" s="60">
        <f>+'District ES One Stop'!C37</f>
        <v>0</v>
      </c>
      <c r="G19" s="60">
        <f>+'District ES One Stop'!D37</f>
        <v>0</v>
      </c>
    </row>
    <row r="20" spans="1:7" x14ac:dyDescent="0.25">
      <c r="A20" s="33" t="s">
        <v>84</v>
      </c>
      <c r="B20" s="60">
        <f>+'District HS One Stop'!C39</f>
        <v>0</v>
      </c>
      <c r="C20" s="60">
        <f>+'District HS One Stop'!D39</f>
        <v>0</v>
      </c>
      <c r="D20" s="60">
        <f>+'District MS One Stop'!C36</f>
        <v>0</v>
      </c>
      <c r="E20" s="60">
        <f>+'District MS One Stop'!D36</f>
        <v>0</v>
      </c>
      <c r="F20" s="60">
        <f>+'District ES One Stop'!C38</f>
        <v>0</v>
      </c>
      <c r="G20" s="60">
        <f>+'District ES One Stop'!D38</f>
        <v>0</v>
      </c>
    </row>
    <row r="21" spans="1:7" x14ac:dyDescent="0.25">
      <c r="A21" s="33" t="s">
        <v>85</v>
      </c>
      <c r="B21" s="60">
        <f>+'District HS One Stop'!C40</f>
        <v>0</v>
      </c>
      <c r="C21" s="60">
        <f>+'District HS One Stop'!D40</f>
        <v>0</v>
      </c>
      <c r="D21" s="60">
        <f>+'District MS One Stop'!C37</f>
        <v>0</v>
      </c>
      <c r="E21" s="60">
        <f>+'District MS One Stop'!D37</f>
        <v>0</v>
      </c>
      <c r="F21" s="60">
        <f>+'District ES One Stop'!C39</f>
        <v>0</v>
      </c>
      <c r="G21" s="60">
        <f>+'District ES One Stop'!D39</f>
        <v>0</v>
      </c>
    </row>
    <row r="23" spans="1:7" x14ac:dyDescent="0.25">
      <c r="A23" s="68" t="s">
        <v>8</v>
      </c>
      <c r="B23" s="62" t="s">
        <v>103</v>
      </c>
      <c r="C23" s="62" t="s">
        <v>104</v>
      </c>
      <c r="D23" s="62" t="s">
        <v>105</v>
      </c>
    </row>
    <row r="24" spans="1:7" x14ac:dyDescent="0.25">
      <c r="A24" s="33" t="s">
        <v>81</v>
      </c>
      <c r="B24" s="70"/>
      <c r="C24" s="60">
        <f>+'District MS One Stop'!D4</f>
        <v>0</v>
      </c>
      <c r="D24" s="60">
        <f>+'District ES One Stop'!D4</f>
        <v>0</v>
      </c>
    </row>
    <row r="25" spans="1:7" x14ac:dyDescent="0.25">
      <c r="A25" s="33" t="s">
        <v>82</v>
      </c>
      <c r="B25" s="70"/>
      <c r="C25" s="60">
        <f>+'District MS One Stop'!D5</f>
        <v>0</v>
      </c>
      <c r="D25" s="60">
        <f>+'District ES One Stop'!D5</f>
        <v>0</v>
      </c>
    </row>
    <row r="26" spans="1:7" x14ac:dyDescent="0.25">
      <c r="A26" s="33" t="s">
        <v>94</v>
      </c>
      <c r="B26" s="70"/>
      <c r="C26" s="60">
        <f>+'District MS One Stop'!D6</f>
        <v>0</v>
      </c>
      <c r="D26" s="60">
        <f>+'District ES One Stop'!D6</f>
        <v>0</v>
      </c>
    </row>
    <row r="27" spans="1:7" x14ac:dyDescent="0.25">
      <c r="A27" s="33" t="s">
        <v>84</v>
      </c>
      <c r="B27" s="70"/>
      <c r="C27" s="60">
        <f>+'District MS One Stop'!D7</f>
        <v>0</v>
      </c>
      <c r="D27" s="60">
        <f>+'District ES One Stop'!D7</f>
        <v>0</v>
      </c>
    </row>
    <row r="28" spans="1:7" x14ac:dyDescent="0.25">
      <c r="A28" s="33" t="s">
        <v>106</v>
      </c>
      <c r="B28" s="70"/>
      <c r="C28" s="60">
        <f>+'District MS One Stop'!D8</f>
        <v>0</v>
      </c>
      <c r="D28" s="60">
        <f>+'District ES One Stop'!D8</f>
        <v>0</v>
      </c>
    </row>
    <row r="29" spans="1:7" x14ac:dyDescent="0.25">
      <c r="A29" s="35" t="s">
        <v>107</v>
      </c>
      <c r="B29" s="60">
        <f>+'District HS One Stop'!D4</f>
        <v>0</v>
      </c>
      <c r="C29" s="70"/>
      <c r="D29" s="70"/>
    </row>
    <row r="30" spans="1:7" x14ac:dyDescent="0.25">
      <c r="A30" s="35" t="s">
        <v>108</v>
      </c>
      <c r="B30" s="60">
        <f>+'District HS One Stop'!D5</f>
        <v>0</v>
      </c>
      <c r="C30" s="70"/>
      <c r="D30" s="70"/>
    </row>
    <row r="31" spans="1:7" x14ac:dyDescent="0.25">
      <c r="A31" s="35" t="s">
        <v>109</v>
      </c>
      <c r="B31" s="60">
        <f>+'District HS One Stop'!D6</f>
        <v>0</v>
      </c>
      <c r="C31" s="70"/>
      <c r="D31" s="70"/>
    </row>
    <row r="32" spans="1:7" x14ac:dyDescent="0.25">
      <c r="A32" s="35" t="s">
        <v>110</v>
      </c>
      <c r="B32" s="60">
        <f>+'District HS One Stop'!D7</f>
        <v>0</v>
      </c>
      <c r="C32" s="70"/>
      <c r="D32" s="70"/>
    </row>
    <row r="33" spans="1:7" x14ac:dyDescent="0.25">
      <c r="A33" s="35" t="s">
        <v>111</v>
      </c>
      <c r="B33" s="60">
        <f>+'District HS One Stop'!D8</f>
        <v>0</v>
      </c>
      <c r="C33" s="70"/>
      <c r="D33" s="70"/>
    </row>
    <row r="34" spans="1:7" x14ac:dyDescent="0.25">
      <c r="A34" s="35" t="s">
        <v>112</v>
      </c>
      <c r="B34" s="60">
        <f>+'District HS One Stop'!D9</f>
        <v>0</v>
      </c>
      <c r="C34" s="70"/>
      <c r="D34" s="70"/>
    </row>
    <row r="35" spans="1:7" x14ac:dyDescent="0.25">
      <c r="A35" s="35" t="s">
        <v>113</v>
      </c>
      <c r="B35" s="60">
        <f>+'District HS One Stop'!D10</f>
        <v>0</v>
      </c>
      <c r="C35" s="70"/>
      <c r="D35" s="70"/>
    </row>
    <row r="36" spans="1:7" x14ac:dyDescent="0.25">
      <c r="A36" s="35" t="s">
        <v>114</v>
      </c>
      <c r="B36" s="60">
        <f>+'District HS One Stop'!D11</f>
        <v>0</v>
      </c>
      <c r="C36" s="70"/>
      <c r="D36" s="70"/>
    </row>
    <row r="38" spans="1:7" x14ac:dyDescent="0.25">
      <c r="A38" s="57"/>
      <c r="B38" s="62" t="s">
        <v>103</v>
      </c>
      <c r="C38" s="62" t="s">
        <v>104</v>
      </c>
      <c r="D38" s="62" t="s">
        <v>105</v>
      </c>
    </row>
    <row r="39" spans="1:7" x14ac:dyDescent="0.25">
      <c r="A39" s="33" t="s">
        <v>119</v>
      </c>
      <c r="B39" s="70"/>
      <c r="C39" s="60">
        <f>+'District MS One Stop'!D10</f>
        <v>0</v>
      </c>
      <c r="D39" s="60">
        <f>+'District ES One Stop'!D10</f>
        <v>0</v>
      </c>
    </row>
    <row r="40" spans="1:7" x14ac:dyDescent="0.25">
      <c r="A40" s="33" t="s">
        <v>120</v>
      </c>
      <c r="B40" s="70"/>
      <c r="C40" s="60">
        <f>+'District MS One Stop'!D11</f>
        <v>0</v>
      </c>
      <c r="D40" s="60">
        <f>+'District ES One Stop'!D11</f>
        <v>0</v>
      </c>
    </row>
    <row r="41" spans="1:7" x14ac:dyDescent="0.25">
      <c r="A41" s="33" t="s">
        <v>121</v>
      </c>
      <c r="B41" s="60">
        <f>+'District HS One Stop'!D17</f>
        <v>0</v>
      </c>
      <c r="C41" s="60">
        <f>+'District MS One Stop'!D12</f>
        <v>0</v>
      </c>
      <c r="D41" s="60">
        <f>+'District ES One Stop'!D12</f>
        <v>0</v>
      </c>
    </row>
    <row r="42" spans="1:7" x14ac:dyDescent="0.25">
      <c r="A42" s="33" t="s">
        <v>122</v>
      </c>
      <c r="B42" s="60">
        <f>+'District HS One Stop'!D13</f>
        <v>0</v>
      </c>
      <c r="C42" s="60">
        <f>+'District MS One Stop'!D14</f>
        <v>0</v>
      </c>
      <c r="D42" s="60">
        <f>+'District ES One Stop'!D15</f>
        <v>0</v>
      </c>
    </row>
    <row r="43" spans="1:7" x14ac:dyDescent="0.25">
      <c r="A43" s="33" t="s">
        <v>123</v>
      </c>
      <c r="B43" s="60">
        <f>+'District HS One Stop'!D20</f>
        <v>0</v>
      </c>
      <c r="C43" s="60">
        <f>+'District MS One Stop'!D15</f>
        <v>0</v>
      </c>
      <c r="D43" s="60">
        <f>+'District ES One Stop'!D16</f>
        <v>0</v>
      </c>
    </row>
    <row r="44" spans="1:7" x14ac:dyDescent="0.25">
      <c r="A44" s="32"/>
    </row>
    <row r="45" spans="1:7" x14ac:dyDescent="0.25">
      <c r="A45" s="57"/>
      <c r="B45" s="62" t="s">
        <v>103</v>
      </c>
      <c r="C45" s="62" t="s">
        <v>117</v>
      </c>
      <c r="D45" s="62" t="s">
        <v>116</v>
      </c>
      <c r="E45" s="62" t="s">
        <v>118</v>
      </c>
    </row>
    <row r="46" spans="1:7" x14ac:dyDescent="0.25">
      <c r="A46" s="58" t="s">
        <v>115</v>
      </c>
      <c r="B46" s="60">
        <f>+'District HS One Stop'!D18</f>
        <v>0</v>
      </c>
      <c r="C46" s="60">
        <f>+'District MS One Stop'!D13</f>
        <v>0</v>
      </c>
      <c r="D46" s="60">
        <f>+'District ES One Stop'!D14</f>
        <v>0</v>
      </c>
      <c r="E46" s="60">
        <f>+'District ES One Stop'!D13</f>
        <v>0</v>
      </c>
    </row>
    <row r="47" spans="1:7" x14ac:dyDescent="0.25">
      <c r="A47" s="51"/>
      <c r="B47" s="63"/>
      <c r="C47" s="63"/>
      <c r="D47" s="63"/>
      <c r="E47" s="63"/>
    </row>
    <row r="48" spans="1:7" x14ac:dyDescent="0.25">
      <c r="A48" s="58" t="s">
        <v>124</v>
      </c>
      <c r="B48" s="62" t="s">
        <v>103</v>
      </c>
      <c r="C48" s="62" t="s">
        <v>104</v>
      </c>
      <c r="D48" s="62" t="s">
        <v>105</v>
      </c>
      <c r="F48" s="1"/>
      <c r="G48" s="1"/>
    </row>
    <row r="49" spans="1:4" x14ac:dyDescent="0.25">
      <c r="A49" s="58" t="s">
        <v>212</v>
      </c>
      <c r="B49" s="70"/>
      <c r="C49" s="71">
        <f>+'District MS One Stop'!D17</f>
        <v>0</v>
      </c>
      <c r="D49" s="60">
        <f>+'District ES One Stop'!D19</f>
        <v>0</v>
      </c>
    </row>
    <row r="50" spans="1:4" x14ac:dyDescent="0.25">
      <c r="A50" s="58" t="s">
        <v>125</v>
      </c>
      <c r="B50" s="70"/>
      <c r="C50" s="71">
        <f>+'District MS One Stop'!D18</f>
        <v>0</v>
      </c>
      <c r="D50" s="60">
        <f>+'District ES One Stop'!D20</f>
        <v>0</v>
      </c>
    </row>
    <row r="51" spans="1:4" x14ac:dyDescent="0.25">
      <c r="A51" s="58" t="s">
        <v>126</v>
      </c>
      <c r="B51" s="60">
        <f>+'District HS One Stop'!D22</f>
        <v>0</v>
      </c>
      <c r="C51" s="70"/>
      <c r="D51" s="70"/>
    </row>
    <row r="52" spans="1:4" x14ac:dyDescent="0.25">
      <c r="A52" s="58" t="s">
        <v>127</v>
      </c>
      <c r="B52" s="60">
        <f>+'District HS One Stop'!D23</f>
        <v>0</v>
      </c>
      <c r="C52" s="70"/>
      <c r="D52" s="70"/>
    </row>
  </sheetData>
  <sheetProtection password="C6B4" sheet="1" objects="1" scenarios="1" selectLockedCells="1"/>
  <pageMargins left="0.7" right="0.7" top="0.75" bottom="0.75" header="0.3" footer="0.3"/>
  <pageSetup scale="97" orientation="portrait" r:id="rId1"/>
  <headerFooter>
    <oddHeader>&amp;CDistrict CCRPI One Stop Summary</oddHeader>
  </headerFooter>
  <rowBreaks count="1" manualBreakCount="1">
    <brk id="47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D1" workbookViewId="0">
      <selection activeCell="D11" sqref="D11"/>
    </sheetView>
  </sheetViews>
  <sheetFormatPr defaultRowHeight="12.75" x14ac:dyDescent="0.2"/>
  <cols>
    <col min="1" max="1" width="8.85546875" style="82" hidden="1" customWidth="1"/>
    <col min="2" max="2" width="8.7109375" style="82" hidden="1" customWidth="1"/>
    <col min="3" max="3" width="11.42578125" style="82" hidden="1" customWidth="1"/>
    <col min="4" max="4" width="27.5703125" style="82" customWidth="1"/>
    <col min="5" max="5" width="9.140625" style="87"/>
    <col min="6" max="256" width="9.140625" style="82"/>
    <col min="257" max="259" width="0" style="82" hidden="1" customWidth="1"/>
    <col min="260" max="260" width="27.5703125" style="82" customWidth="1"/>
    <col min="261" max="512" width="9.140625" style="82"/>
    <col min="513" max="515" width="0" style="82" hidden="1" customWidth="1"/>
    <col min="516" max="516" width="27.5703125" style="82" customWidth="1"/>
    <col min="517" max="768" width="9.140625" style="82"/>
    <col min="769" max="771" width="0" style="82" hidden="1" customWidth="1"/>
    <col min="772" max="772" width="27.5703125" style="82" customWidth="1"/>
    <col min="773" max="1024" width="9.140625" style="82"/>
    <col min="1025" max="1027" width="0" style="82" hidden="1" customWidth="1"/>
    <col min="1028" max="1028" width="27.5703125" style="82" customWidth="1"/>
    <col min="1029" max="1280" width="9.140625" style="82"/>
    <col min="1281" max="1283" width="0" style="82" hidden="1" customWidth="1"/>
    <col min="1284" max="1284" width="27.5703125" style="82" customWidth="1"/>
    <col min="1285" max="1536" width="9.140625" style="82"/>
    <col min="1537" max="1539" width="0" style="82" hidden="1" customWidth="1"/>
    <col min="1540" max="1540" width="27.5703125" style="82" customWidth="1"/>
    <col min="1541" max="1792" width="9.140625" style="82"/>
    <col min="1793" max="1795" width="0" style="82" hidden="1" customWidth="1"/>
    <col min="1796" max="1796" width="27.5703125" style="82" customWidth="1"/>
    <col min="1797" max="2048" width="9.140625" style="82"/>
    <col min="2049" max="2051" width="0" style="82" hidden="1" customWidth="1"/>
    <col min="2052" max="2052" width="27.5703125" style="82" customWidth="1"/>
    <col min="2053" max="2304" width="9.140625" style="82"/>
    <col min="2305" max="2307" width="0" style="82" hidden="1" customWidth="1"/>
    <col min="2308" max="2308" width="27.5703125" style="82" customWidth="1"/>
    <col min="2309" max="2560" width="9.140625" style="82"/>
    <col min="2561" max="2563" width="0" style="82" hidden="1" customWidth="1"/>
    <col min="2564" max="2564" width="27.5703125" style="82" customWidth="1"/>
    <col min="2565" max="2816" width="9.140625" style="82"/>
    <col min="2817" max="2819" width="0" style="82" hidden="1" customWidth="1"/>
    <col min="2820" max="2820" width="27.5703125" style="82" customWidth="1"/>
    <col min="2821" max="3072" width="9.140625" style="82"/>
    <col min="3073" max="3075" width="0" style="82" hidden="1" customWidth="1"/>
    <col min="3076" max="3076" width="27.5703125" style="82" customWidth="1"/>
    <col min="3077" max="3328" width="9.140625" style="82"/>
    <col min="3329" max="3331" width="0" style="82" hidden="1" customWidth="1"/>
    <col min="3332" max="3332" width="27.5703125" style="82" customWidth="1"/>
    <col min="3333" max="3584" width="9.140625" style="82"/>
    <col min="3585" max="3587" width="0" style="82" hidden="1" customWidth="1"/>
    <col min="3588" max="3588" width="27.5703125" style="82" customWidth="1"/>
    <col min="3589" max="3840" width="9.140625" style="82"/>
    <col min="3841" max="3843" width="0" style="82" hidden="1" customWidth="1"/>
    <col min="3844" max="3844" width="27.5703125" style="82" customWidth="1"/>
    <col min="3845" max="4096" width="9.140625" style="82"/>
    <col min="4097" max="4099" width="0" style="82" hidden="1" customWidth="1"/>
    <col min="4100" max="4100" width="27.5703125" style="82" customWidth="1"/>
    <col min="4101" max="4352" width="9.140625" style="82"/>
    <col min="4353" max="4355" width="0" style="82" hidden="1" customWidth="1"/>
    <col min="4356" max="4356" width="27.5703125" style="82" customWidth="1"/>
    <col min="4357" max="4608" width="9.140625" style="82"/>
    <col min="4609" max="4611" width="0" style="82" hidden="1" customWidth="1"/>
    <col min="4612" max="4612" width="27.5703125" style="82" customWidth="1"/>
    <col min="4613" max="4864" width="9.140625" style="82"/>
    <col min="4865" max="4867" width="0" style="82" hidden="1" customWidth="1"/>
    <col min="4868" max="4868" width="27.5703125" style="82" customWidth="1"/>
    <col min="4869" max="5120" width="9.140625" style="82"/>
    <col min="5121" max="5123" width="0" style="82" hidden="1" customWidth="1"/>
    <col min="5124" max="5124" width="27.5703125" style="82" customWidth="1"/>
    <col min="5125" max="5376" width="9.140625" style="82"/>
    <col min="5377" max="5379" width="0" style="82" hidden="1" customWidth="1"/>
    <col min="5380" max="5380" width="27.5703125" style="82" customWidth="1"/>
    <col min="5381" max="5632" width="9.140625" style="82"/>
    <col min="5633" max="5635" width="0" style="82" hidden="1" customWidth="1"/>
    <col min="5636" max="5636" width="27.5703125" style="82" customWidth="1"/>
    <col min="5637" max="5888" width="9.140625" style="82"/>
    <col min="5889" max="5891" width="0" style="82" hidden="1" customWidth="1"/>
    <col min="5892" max="5892" width="27.5703125" style="82" customWidth="1"/>
    <col min="5893" max="6144" width="9.140625" style="82"/>
    <col min="6145" max="6147" width="0" style="82" hidden="1" customWidth="1"/>
    <col min="6148" max="6148" width="27.5703125" style="82" customWidth="1"/>
    <col min="6149" max="6400" width="9.140625" style="82"/>
    <col min="6401" max="6403" width="0" style="82" hidden="1" customWidth="1"/>
    <col min="6404" max="6404" width="27.5703125" style="82" customWidth="1"/>
    <col min="6405" max="6656" width="9.140625" style="82"/>
    <col min="6657" max="6659" width="0" style="82" hidden="1" customWidth="1"/>
    <col min="6660" max="6660" width="27.5703125" style="82" customWidth="1"/>
    <col min="6661" max="6912" width="9.140625" style="82"/>
    <col min="6913" max="6915" width="0" style="82" hidden="1" customWidth="1"/>
    <col min="6916" max="6916" width="27.5703125" style="82" customWidth="1"/>
    <col min="6917" max="7168" width="9.140625" style="82"/>
    <col min="7169" max="7171" width="0" style="82" hidden="1" customWidth="1"/>
    <col min="7172" max="7172" width="27.5703125" style="82" customWidth="1"/>
    <col min="7173" max="7424" width="9.140625" style="82"/>
    <col min="7425" max="7427" width="0" style="82" hidden="1" customWidth="1"/>
    <col min="7428" max="7428" width="27.5703125" style="82" customWidth="1"/>
    <col min="7429" max="7680" width="9.140625" style="82"/>
    <col min="7681" max="7683" width="0" style="82" hidden="1" customWidth="1"/>
    <col min="7684" max="7684" width="27.5703125" style="82" customWidth="1"/>
    <col min="7685" max="7936" width="9.140625" style="82"/>
    <col min="7937" max="7939" width="0" style="82" hidden="1" customWidth="1"/>
    <col min="7940" max="7940" width="27.5703125" style="82" customWidth="1"/>
    <col min="7941" max="8192" width="9.140625" style="82"/>
    <col min="8193" max="8195" width="0" style="82" hidden="1" customWidth="1"/>
    <col min="8196" max="8196" width="27.5703125" style="82" customWidth="1"/>
    <col min="8197" max="8448" width="9.140625" style="82"/>
    <col min="8449" max="8451" width="0" style="82" hidden="1" customWidth="1"/>
    <col min="8452" max="8452" width="27.5703125" style="82" customWidth="1"/>
    <col min="8453" max="8704" width="9.140625" style="82"/>
    <col min="8705" max="8707" width="0" style="82" hidden="1" customWidth="1"/>
    <col min="8708" max="8708" width="27.5703125" style="82" customWidth="1"/>
    <col min="8709" max="8960" width="9.140625" style="82"/>
    <col min="8961" max="8963" width="0" style="82" hidden="1" customWidth="1"/>
    <col min="8964" max="8964" width="27.5703125" style="82" customWidth="1"/>
    <col min="8965" max="9216" width="9.140625" style="82"/>
    <col min="9217" max="9219" width="0" style="82" hidden="1" customWidth="1"/>
    <col min="9220" max="9220" width="27.5703125" style="82" customWidth="1"/>
    <col min="9221" max="9472" width="9.140625" style="82"/>
    <col min="9473" max="9475" width="0" style="82" hidden="1" customWidth="1"/>
    <col min="9476" max="9476" width="27.5703125" style="82" customWidth="1"/>
    <col min="9477" max="9728" width="9.140625" style="82"/>
    <col min="9729" max="9731" width="0" style="82" hidden="1" customWidth="1"/>
    <col min="9732" max="9732" width="27.5703125" style="82" customWidth="1"/>
    <col min="9733" max="9984" width="9.140625" style="82"/>
    <col min="9985" max="9987" width="0" style="82" hidden="1" customWidth="1"/>
    <col min="9988" max="9988" width="27.5703125" style="82" customWidth="1"/>
    <col min="9989" max="10240" width="9.140625" style="82"/>
    <col min="10241" max="10243" width="0" style="82" hidden="1" customWidth="1"/>
    <col min="10244" max="10244" width="27.5703125" style="82" customWidth="1"/>
    <col min="10245" max="10496" width="9.140625" style="82"/>
    <col min="10497" max="10499" width="0" style="82" hidden="1" customWidth="1"/>
    <col min="10500" max="10500" width="27.5703125" style="82" customWidth="1"/>
    <col min="10501" max="10752" width="9.140625" style="82"/>
    <col min="10753" max="10755" width="0" style="82" hidden="1" customWidth="1"/>
    <col min="10756" max="10756" width="27.5703125" style="82" customWidth="1"/>
    <col min="10757" max="11008" width="9.140625" style="82"/>
    <col min="11009" max="11011" width="0" style="82" hidden="1" customWidth="1"/>
    <col min="11012" max="11012" width="27.5703125" style="82" customWidth="1"/>
    <col min="11013" max="11264" width="9.140625" style="82"/>
    <col min="11265" max="11267" width="0" style="82" hidden="1" customWidth="1"/>
    <col min="11268" max="11268" width="27.5703125" style="82" customWidth="1"/>
    <col min="11269" max="11520" width="9.140625" style="82"/>
    <col min="11521" max="11523" width="0" style="82" hidden="1" customWidth="1"/>
    <col min="11524" max="11524" width="27.5703125" style="82" customWidth="1"/>
    <col min="11525" max="11776" width="9.140625" style="82"/>
    <col min="11777" max="11779" width="0" style="82" hidden="1" customWidth="1"/>
    <col min="11780" max="11780" width="27.5703125" style="82" customWidth="1"/>
    <col min="11781" max="12032" width="9.140625" style="82"/>
    <col min="12033" max="12035" width="0" style="82" hidden="1" customWidth="1"/>
    <col min="12036" max="12036" width="27.5703125" style="82" customWidth="1"/>
    <col min="12037" max="12288" width="9.140625" style="82"/>
    <col min="12289" max="12291" width="0" style="82" hidden="1" customWidth="1"/>
    <col min="12292" max="12292" width="27.5703125" style="82" customWidth="1"/>
    <col min="12293" max="12544" width="9.140625" style="82"/>
    <col min="12545" max="12547" width="0" style="82" hidden="1" customWidth="1"/>
    <col min="12548" max="12548" width="27.5703125" style="82" customWidth="1"/>
    <col min="12549" max="12800" width="9.140625" style="82"/>
    <col min="12801" max="12803" width="0" style="82" hidden="1" customWidth="1"/>
    <col min="12804" max="12804" width="27.5703125" style="82" customWidth="1"/>
    <col min="12805" max="13056" width="9.140625" style="82"/>
    <col min="13057" max="13059" width="0" style="82" hidden="1" customWidth="1"/>
    <col min="13060" max="13060" width="27.5703125" style="82" customWidth="1"/>
    <col min="13061" max="13312" width="9.140625" style="82"/>
    <col min="13313" max="13315" width="0" style="82" hidden="1" customWidth="1"/>
    <col min="13316" max="13316" width="27.5703125" style="82" customWidth="1"/>
    <col min="13317" max="13568" width="9.140625" style="82"/>
    <col min="13569" max="13571" width="0" style="82" hidden="1" customWidth="1"/>
    <col min="13572" max="13572" width="27.5703125" style="82" customWidth="1"/>
    <col min="13573" max="13824" width="9.140625" style="82"/>
    <col min="13825" max="13827" width="0" style="82" hidden="1" customWidth="1"/>
    <col min="13828" max="13828" width="27.5703125" style="82" customWidth="1"/>
    <col min="13829" max="14080" width="9.140625" style="82"/>
    <col min="14081" max="14083" width="0" style="82" hidden="1" customWidth="1"/>
    <col min="14084" max="14084" width="27.5703125" style="82" customWidth="1"/>
    <col min="14085" max="14336" width="9.140625" style="82"/>
    <col min="14337" max="14339" width="0" style="82" hidden="1" customWidth="1"/>
    <col min="14340" max="14340" width="27.5703125" style="82" customWidth="1"/>
    <col min="14341" max="14592" width="9.140625" style="82"/>
    <col min="14593" max="14595" width="0" style="82" hidden="1" customWidth="1"/>
    <col min="14596" max="14596" width="27.5703125" style="82" customWidth="1"/>
    <col min="14597" max="14848" width="9.140625" style="82"/>
    <col min="14849" max="14851" width="0" style="82" hidden="1" customWidth="1"/>
    <col min="14852" max="14852" width="27.5703125" style="82" customWidth="1"/>
    <col min="14853" max="15104" width="9.140625" style="82"/>
    <col min="15105" max="15107" width="0" style="82" hidden="1" customWidth="1"/>
    <col min="15108" max="15108" width="27.5703125" style="82" customWidth="1"/>
    <col min="15109" max="15360" width="9.140625" style="82"/>
    <col min="15361" max="15363" width="0" style="82" hidden="1" customWidth="1"/>
    <col min="15364" max="15364" width="27.5703125" style="82" customWidth="1"/>
    <col min="15365" max="15616" width="9.140625" style="82"/>
    <col min="15617" max="15619" width="0" style="82" hidden="1" customWidth="1"/>
    <col min="15620" max="15620" width="27.5703125" style="82" customWidth="1"/>
    <col min="15621" max="15872" width="9.140625" style="82"/>
    <col min="15873" max="15875" width="0" style="82" hidden="1" customWidth="1"/>
    <col min="15876" max="15876" width="27.5703125" style="82" customWidth="1"/>
    <col min="15877" max="16128" width="9.140625" style="82"/>
    <col min="16129" max="16131" width="0" style="82" hidden="1" customWidth="1"/>
    <col min="16132" max="16132" width="27.5703125" style="82" customWidth="1"/>
    <col min="16133" max="16384" width="9.140625" style="82"/>
  </cols>
  <sheetData>
    <row r="1" spans="1:5" s="78" customFormat="1" ht="54" x14ac:dyDescent="0.25">
      <c r="A1" s="75" t="s">
        <v>132</v>
      </c>
      <c r="B1" s="75" t="s">
        <v>133</v>
      </c>
      <c r="C1" s="75" t="s">
        <v>134</v>
      </c>
      <c r="D1" s="76" t="s">
        <v>135</v>
      </c>
      <c r="E1" s="77" t="s">
        <v>195</v>
      </c>
    </row>
    <row r="2" spans="1:5" ht="18" x14ac:dyDescent="0.25">
      <c r="A2" s="79" t="s">
        <v>137</v>
      </c>
      <c r="B2" s="79" t="s">
        <v>138</v>
      </c>
      <c r="C2" s="79" t="s">
        <v>186</v>
      </c>
      <c r="D2" s="97" t="s">
        <v>187</v>
      </c>
      <c r="E2" s="91">
        <v>68.400000000000006</v>
      </c>
    </row>
    <row r="3" spans="1:5" ht="18" x14ac:dyDescent="0.25">
      <c r="A3" s="79" t="s">
        <v>137</v>
      </c>
      <c r="B3" s="79" t="s">
        <v>138</v>
      </c>
      <c r="C3" s="79" t="s">
        <v>188</v>
      </c>
      <c r="D3" s="85" t="s">
        <v>189</v>
      </c>
      <c r="E3" s="86">
        <v>59.1</v>
      </c>
    </row>
    <row r="4" spans="1:5" ht="18" x14ac:dyDescent="0.25">
      <c r="A4" s="79" t="s">
        <v>137</v>
      </c>
      <c r="B4" s="79" t="s">
        <v>138</v>
      </c>
      <c r="C4" s="79" t="s">
        <v>200</v>
      </c>
      <c r="D4" s="85" t="s">
        <v>191</v>
      </c>
      <c r="E4" s="86">
        <v>64.400000000000006</v>
      </c>
    </row>
    <row r="5" spans="1:5" ht="18" x14ac:dyDescent="0.25">
      <c r="A5" s="79" t="s">
        <v>137</v>
      </c>
      <c r="B5" s="79" t="s">
        <v>138</v>
      </c>
      <c r="C5" s="79" t="s">
        <v>190</v>
      </c>
      <c r="D5" s="85" t="s">
        <v>192</v>
      </c>
      <c r="E5" s="86">
        <v>53.7</v>
      </c>
    </row>
    <row r="6" spans="1:5" ht="18" x14ac:dyDescent="0.25">
      <c r="A6" s="79" t="s">
        <v>137</v>
      </c>
      <c r="B6" s="79" t="s">
        <v>138</v>
      </c>
      <c r="C6" s="79" t="s">
        <v>169</v>
      </c>
      <c r="D6" s="85" t="s">
        <v>193</v>
      </c>
      <c r="E6" s="86">
        <v>52.7</v>
      </c>
    </row>
    <row r="7" spans="1:5" ht="18" x14ac:dyDescent="0.25">
      <c r="A7" s="79" t="s">
        <v>137</v>
      </c>
      <c r="B7" s="79" t="s">
        <v>169</v>
      </c>
      <c r="C7" s="79" t="s">
        <v>169</v>
      </c>
      <c r="D7" s="85" t="s">
        <v>194</v>
      </c>
      <c r="E7" s="86">
        <v>69.400000000000006</v>
      </c>
    </row>
    <row r="8" spans="1:5" x14ac:dyDescent="0.2">
      <c r="E8" s="82"/>
    </row>
    <row r="9" spans="1:5" x14ac:dyDescent="0.2">
      <c r="E9" s="8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I44"/>
  <sheetViews>
    <sheetView view="pageBreakPreview" topLeftCell="B1" zoomScaleNormal="90" zoomScaleSheetLayoutView="100" workbookViewId="0">
      <selection activeCell="D19" sqref="D19"/>
    </sheetView>
  </sheetViews>
  <sheetFormatPr defaultRowHeight="15" x14ac:dyDescent="0.25"/>
  <cols>
    <col min="1" max="1" width="15.42578125" customWidth="1"/>
    <col min="2" max="2" width="14.7109375" customWidth="1"/>
    <col min="3" max="3" width="13.140625" style="26" customWidth="1"/>
    <col min="4" max="4" width="12.28515625" style="1" bestFit="1" customWidth="1"/>
    <col min="5" max="5" width="13.140625" style="1" customWidth="1"/>
    <col min="6" max="6" width="11.5703125" customWidth="1"/>
    <col min="7" max="7" width="27.7109375" style="26" customWidth="1"/>
    <col min="8" max="8" width="13.42578125" style="1" bestFit="1" customWidth="1"/>
    <col min="9" max="9" width="17.7109375" customWidth="1"/>
  </cols>
  <sheetData>
    <row r="1" spans="1:8" ht="44.25" customHeight="1" thickBot="1" x14ac:dyDescent="0.3">
      <c r="A1" s="54" t="s">
        <v>9</v>
      </c>
      <c r="B1" s="64">
        <f>H7+H16+H22</f>
        <v>0</v>
      </c>
      <c r="C1" s="20" t="s">
        <v>10</v>
      </c>
      <c r="D1" s="64" t="e">
        <f>H26*25</f>
        <v>#DIV/0!</v>
      </c>
      <c r="E1" s="20" t="s">
        <v>11</v>
      </c>
      <c r="F1" s="64">
        <f>I34*I35</f>
        <v>0</v>
      </c>
      <c r="G1" s="21" t="s">
        <v>67</v>
      </c>
      <c r="H1" s="64">
        <f>C41</f>
        <v>0</v>
      </c>
    </row>
    <row r="2" spans="1:8" ht="15.75" thickBot="1" x14ac:dyDescent="0.3">
      <c r="A2" s="4"/>
      <c r="B2" s="4"/>
      <c r="C2" s="22"/>
      <c r="D2" s="17"/>
      <c r="E2" s="19"/>
      <c r="F2" s="6"/>
      <c r="G2" s="24" t="s">
        <v>130</v>
      </c>
      <c r="H2" s="64" t="e">
        <f>B1+D1+F1+H1</f>
        <v>#DIV/0!</v>
      </c>
    </row>
    <row r="3" spans="1:8" ht="30.75" thickBot="1" x14ac:dyDescent="0.3">
      <c r="A3" s="112" t="s">
        <v>56</v>
      </c>
      <c r="B3" s="8" t="s">
        <v>13</v>
      </c>
      <c r="C3" s="23" t="s">
        <v>50</v>
      </c>
      <c r="D3" s="16" t="s">
        <v>2</v>
      </c>
      <c r="E3" s="29" t="s">
        <v>51</v>
      </c>
      <c r="F3" s="55" t="s">
        <v>205</v>
      </c>
      <c r="G3" s="34"/>
      <c r="H3" s="12"/>
    </row>
    <row r="4" spans="1:8" ht="15.75" thickBot="1" x14ac:dyDescent="0.3">
      <c r="A4" s="112"/>
      <c r="B4" s="28"/>
      <c r="C4" s="55" t="s">
        <v>68</v>
      </c>
      <c r="D4" s="30"/>
      <c r="E4" s="100">
        <v>10</v>
      </c>
      <c r="F4" s="27">
        <v>9</v>
      </c>
      <c r="G4" s="102" t="s">
        <v>53</v>
      </c>
      <c r="H4" s="37">
        <f>D9/E9</f>
        <v>0</v>
      </c>
    </row>
    <row r="5" spans="1:8" ht="18" customHeight="1" thickBot="1" x14ac:dyDescent="0.3">
      <c r="A5" s="101"/>
      <c r="B5" s="11"/>
      <c r="C5" s="10" t="s">
        <v>69</v>
      </c>
      <c r="D5" s="30"/>
      <c r="E5" s="100">
        <v>10</v>
      </c>
      <c r="F5" s="27">
        <v>9.5</v>
      </c>
      <c r="G5" s="102" t="s">
        <v>54</v>
      </c>
      <c r="H5" s="50">
        <v>40</v>
      </c>
    </row>
    <row r="6" spans="1:8" ht="18.75" customHeight="1" thickBot="1" x14ac:dyDescent="0.3">
      <c r="A6" s="9"/>
      <c r="B6" s="11"/>
      <c r="C6" s="10" t="s">
        <v>70</v>
      </c>
      <c r="D6" s="30"/>
      <c r="E6" s="100">
        <v>10</v>
      </c>
      <c r="F6" s="27">
        <v>8.5</v>
      </c>
      <c r="G6" s="102" t="s">
        <v>55</v>
      </c>
      <c r="H6" s="37">
        <f>H4*0.4</f>
        <v>0</v>
      </c>
    </row>
    <row r="7" spans="1:8" ht="15.75" customHeight="1" thickBot="1" x14ac:dyDescent="0.3">
      <c r="A7" s="9"/>
      <c r="B7" s="11"/>
      <c r="C7" s="10" t="s">
        <v>71</v>
      </c>
      <c r="D7" s="30"/>
      <c r="E7" s="100">
        <v>10</v>
      </c>
      <c r="F7" s="27">
        <v>8.1</v>
      </c>
      <c r="G7" s="102" t="s">
        <v>52</v>
      </c>
      <c r="H7" s="39">
        <f>H6*60</f>
        <v>0</v>
      </c>
    </row>
    <row r="8" spans="1:8" ht="15.75" thickBot="1" x14ac:dyDescent="0.3">
      <c r="A8" s="9"/>
      <c r="B8" s="11"/>
      <c r="C8" s="10" t="s">
        <v>72</v>
      </c>
      <c r="D8" s="30"/>
      <c r="E8" s="100">
        <v>10</v>
      </c>
      <c r="F8" s="27">
        <v>8.3000000000000007</v>
      </c>
      <c r="G8" s="102" t="s">
        <v>57</v>
      </c>
      <c r="H8" s="39"/>
    </row>
    <row r="9" spans="1:8" ht="34.5" customHeight="1" thickBot="1" x14ac:dyDescent="0.3">
      <c r="A9" s="32"/>
      <c r="B9" s="32"/>
      <c r="C9" s="40" t="s">
        <v>52</v>
      </c>
      <c r="D9" s="27">
        <f>SUM(D4:D8)</f>
        <v>0</v>
      </c>
      <c r="E9" s="27">
        <f>SUM(E4:E8)</f>
        <v>50</v>
      </c>
      <c r="F9" s="27">
        <f>SUM(F4:F8)</f>
        <v>43.400000000000006</v>
      </c>
    </row>
    <row r="10" spans="1:8" ht="25.5" customHeight="1" thickBot="1" x14ac:dyDescent="0.3">
      <c r="A10" s="11"/>
      <c r="B10" s="41" t="s">
        <v>1</v>
      </c>
      <c r="C10" s="55" t="s">
        <v>73</v>
      </c>
      <c r="D10" s="30"/>
      <c r="E10" s="100">
        <v>10</v>
      </c>
      <c r="F10" s="27">
        <v>7.9</v>
      </c>
    </row>
    <row r="11" spans="1:8" ht="15.75" thickBot="1" x14ac:dyDescent="0.3">
      <c r="A11" s="9"/>
      <c r="B11" s="11"/>
      <c r="C11" s="10" t="s">
        <v>74</v>
      </c>
      <c r="D11" s="30"/>
      <c r="E11" s="100">
        <v>10</v>
      </c>
      <c r="F11" s="27">
        <v>10</v>
      </c>
      <c r="G11" s="34"/>
      <c r="H11" s="12"/>
    </row>
    <row r="12" spans="1:8" ht="15.75" thickBot="1" x14ac:dyDescent="0.3">
      <c r="A12" s="9"/>
      <c r="B12" s="11"/>
      <c r="C12" s="10" t="s">
        <v>75</v>
      </c>
      <c r="D12" s="30"/>
      <c r="E12" s="100">
        <v>10</v>
      </c>
      <c r="F12" s="27">
        <v>8.1</v>
      </c>
      <c r="G12" s="102" t="s">
        <v>53</v>
      </c>
      <c r="H12" s="37">
        <f>D17/E17</f>
        <v>0</v>
      </c>
    </row>
    <row r="13" spans="1:8" ht="15.75" thickBot="1" x14ac:dyDescent="0.3">
      <c r="A13" s="9"/>
      <c r="B13" s="11"/>
      <c r="C13" s="10" t="s">
        <v>86</v>
      </c>
      <c r="D13" s="30"/>
      <c r="E13" s="100">
        <v>10</v>
      </c>
      <c r="F13" s="27">
        <v>6.4</v>
      </c>
      <c r="G13" s="102" t="s">
        <v>54</v>
      </c>
      <c r="H13" s="50">
        <v>30</v>
      </c>
    </row>
    <row r="14" spans="1:8" ht="15.75" thickBot="1" x14ac:dyDescent="0.3">
      <c r="A14" s="9"/>
      <c r="B14" s="11"/>
      <c r="C14" s="10" t="s">
        <v>87</v>
      </c>
      <c r="D14" s="30"/>
      <c r="E14" s="100">
        <v>10</v>
      </c>
      <c r="F14" s="27">
        <v>6.8</v>
      </c>
      <c r="G14" s="102" t="s">
        <v>55</v>
      </c>
      <c r="H14" s="37">
        <f>H12*0.3</f>
        <v>0</v>
      </c>
    </row>
    <row r="15" spans="1:8" ht="30.75" thickBot="1" x14ac:dyDescent="0.3">
      <c r="A15" s="9"/>
      <c r="B15" s="11"/>
      <c r="C15" s="10" t="s">
        <v>88</v>
      </c>
      <c r="D15" s="30"/>
      <c r="E15" s="100">
        <v>10</v>
      </c>
      <c r="F15" s="27">
        <v>9.5</v>
      </c>
      <c r="G15" s="102"/>
      <c r="H15" s="37"/>
    </row>
    <row r="16" spans="1:8" ht="27" customHeight="1" thickBot="1" x14ac:dyDescent="0.3">
      <c r="A16" s="9"/>
      <c r="B16" s="11"/>
      <c r="C16" s="10" t="s">
        <v>89</v>
      </c>
      <c r="D16" s="30"/>
      <c r="E16" s="100">
        <v>10</v>
      </c>
      <c r="F16" s="27">
        <v>9.6999999999999993</v>
      </c>
      <c r="G16" s="102" t="s">
        <v>52</v>
      </c>
      <c r="H16" s="37">
        <f>H14*60</f>
        <v>0</v>
      </c>
    </row>
    <row r="17" spans="1:8" ht="40.5" customHeight="1" thickBot="1" x14ac:dyDescent="0.3">
      <c r="A17" s="32"/>
      <c r="B17" s="32"/>
      <c r="C17" s="40" t="s">
        <v>52</v>
      </c>
      <c r="D17" s="27">
        <f>SUM(D10:D16)</f>
        <v>0</v>
      </c>
      <c r="E17" s="27">
        <f>SUM(E10:E16)</f>
        <v>70</v>
      </c>
      <c r="F17" s="27">
        <f>SUM(F10:F16)</f>
        <v>58.399999999999991</v>
      </c>
      <c r="G17" s="102" t="s">
        <v>60</v>
      </c>
      <c r="H17" s="12"/>
    </row>
    <row r="18" spans="1:8" ht="40.5" customHeight="1" thickBot="1" x14ac:dyDescent="0.3">
      <c r="A18" s="32"/>
      <c r="B18" s="32"/>
      <c r="C18" s="40"/>
      <c r="D18" s="99"/>
      <c r="E18" s="99"/>
      <c r="F18" s="32"/>
      <c r="G18" s="34"/>
      <c r="H18" s="12"/>
    </row>
    <row r="19" spans="1:8" ht="15.75" thickBot="1" x14ac:dyDescent="0.3">
      <c r="A19" s="11"/>
      <c r="B19" s="42" t="s">
        <v>6</v>
      </c>
      <c r="C19" s="55" t="s">
        <v>211</v>
      </c>
      <c r="D19" s="56"/>
      <c r="E19" s="100">
        <v>10</v>
      </c>
      <c r="F19" s="27">
        <v>7.6</v>
      </c>
      <c r="G19" s="102" t="s">
        <v>53</v>
      </c>
      <c r="H19" s="37">
        <f>D21/E21</f>
        <v>0</v>
      </c>
    </row>
    <row r="20" spans="1:8" ht="15.75" thickBot="1" x14ac:dyDescent="0.3">
      <c r="A20" s="9"/>
      <c r="B20" s="32"/>
      <c r="C20" s="10" t="s">
        <v>90</v>
      </c>
      <c r="D20" s="56"/>
      <c r="E20" s="100">
        <v>10</v>
      </c>
      <c r="F20" s="27">
        <v>6</v>
      </c>
      <c r="G20" s="102" t="s">
        <v>54</v>
      </c>
      <c r="H20" s="50">
        <v>30</v>
      </c>
    </row>
    <row r="21" spans="1:8" ht="28.5" customHeight="1" thickBot="1" x14ac:dyDescent="0.3">
      <c r="A21" s="45"/>
      <c r="B21" s="44"/>
      <c r="C21" s="43" t="s">
        <v>52</v>
      </c>
      <c r="D21" s="46">
        <f>SUM(D19:D20)</f>
        <v>0</v>
      </c>
      <c r="E21" s="46">
        <f>SUM(E19:E20)</f>
        <v>20</v>
      </c>
      <c r="F21" s="27">
        <f>SUM(F19:F20)</f>
        <v>13.6</v>
      </c>
      <c r="G21" s="102" t="s">
        <v>55</v>
      </c>
      <c r="H21" s="37">
        <f>H19*0.3</f>
        <v>0</v>
      </c>
    </row>
    <row r="22" spans="1:8" ht="18.75" customHeight="1" x14ac:dyDescent="0.25">
      <c r="A22" s="45"/>
      <c r="B22" s="44"/>
      <c r="C22" s="48"/>
      <c r="D22" s="49"/>
      <c r="E22" s="49"/>
      <c r="F22" s="32"/>
      <c r="G22" s="35" t="s">
        <v>52</v>
      </c>
      <c r="H22" s="37">
        <f>H21*60</f>
        <v>0</v>
      </c>
    </row>
    <row r="23" spans="1:8" ht="15.75" thickBot="1" x14ac:dyDescent="0.3">
      <c r="A23" s="32"/>
      <c r="B23" s="3"/>
      <c r="C23" s="24"/>
      <c r="D23" s="18"/>
      <c r="E23" s="18"/>
      <c r="F23" s="9"/>
      <c r="G23" s="35" t="s">
        <v>60</v>
      </c>
      <c r="H23" s="12"/>
    </row>
    <row r="24" spans="1:8" ht="15.75" thickBot="1" x14ac:dyDescent="0.3">
      <c r="A24" s="116" t="s">
        <v>61</v>
      </c>
      <c r="B24" s="118" t="s">
        <v>13</v>
      </c>
      <c r="C24" s="120" t="s">
        <v>33</v>
      </c>
      <c r="D24" s="118" t="s">
        <v>34</v>
      </c>
      <c r="E24" s="13" t="s">
        <v>35</v>
      </c>
      <c r="F24" s="122" t="s">
        <v>205</v>
      </c>
      <c r="G24" s="129"/>
      <c r="H24" s="123"/>
    </row>
    <row r="25" spans="1:8" ht="29.25" customHeight="1" thickBot="1" x14ac:dyDescent="0.3">
      <c r="A25" s="117"/>
      <c r="B25" s="119"/>
      <c r="C25" s="121"/>
      <c r="D25" s="119"/>
      <c r="E25" s="16" t="s">
        <v>36</v>
      </c>
      <c r="F25" s="122"/>
      <c r="G25" s="129"/>
      <c r="H25" s="123"/>
    </row>
    <row r="26" spans="1:8" ht="15.75" thickBot="1" x14ac:dyDescent="0.3">
      <c r="A26" s="11"/>
      <c r="B26" s="2" t="s">
        <v>81</v>
      </c>
      <c r="C26" s="30"/>
      <c r="D26" s="30"/>
      <c r="E26" s="65" t="e">
        <f t="shared" ref="E26:E31" si="0">C26/D26</f>
        <v>#DIV/0!</v>
      </c>
      <c r="F26" s="27">
        <v>60.8</v>
      </c>
      <c r="G26" s="102" t="s">
        <v>62</v>
      </c>
      <c r="H26" s="66" t="e">
        <f>E31</f>
        <v>#DIV/0!</v>
      </c>
    </row>
    <row r="27" spans="1:8" ht="15.75" thickBot="1" x14ac:dyDescent="0.3">
      <c r="A27" s="11"/>
      <c r="B27" s="2" t="s">
        <v>82</v>
      </c>
      <c r="C27" s="30"/>
      <c r="D27" s="30"/>
      <c r="E27" s="65" t="e">
        <f t="shared" si="0"/>
        <v>#DIV/0!</v>
      </c>
      <c r="F27" s="27">
        <v>67.3</v>
      </c>
      <c r="G27" s="102" t="s">
        <v>54</v>
      </c>
      <c r="H27" s="50">
        <v>25</v>
      </c>
    </row>
    <row r="28" spans="1:8" ht="15.75" thickBot="1" x14ac:dyDescent="0.3">
      <c r="A28" s="11"/>
      <c r="B28" s="2" t="s">
        <v>83</v>
      </c>
      <c r="C28" s="30"/>
      <c r="D28" s="30"/>
      <c r="E28" s="65" t="e">
        <f t="shared" si="0"/>
        <v>#DIV/0!</v>
      </c>
      <c r="F28" s="27">
        <v>60.9</v>
      </c>
      <c r="G28" s="102" t="s">
        <v>63</v>
      </c>
      <c r="H28" s="69" t="e">
        <f>H26*25</f>
        <v>#DIV/0!</v>
      </c>
    </row>
    <row r="29" spans="1:8" ht="15.75" thickBot="1" x14ac:dyDescent="0.3">
      <c r="A29" s="11"/>
      <c r="B29" s="2" t="s">
        <v>84</v>
      </c>
      <c r="C29" s="30"/>
      <c r="D29" s="30"/>
      <c r="E29" s="65" t="e">
        <f t="shared" si="0"/>
        <v>#DIV/0!</v>
      </c>
      <c r="F29" s="27">
        <v>66.3</v>
      </c>
      <c r="G29" s="34"/>
      <c r="H29" s="12"/>
    </row>
    <row r="30" spans="1:8" ht="38.25" customHeight="1" thickBot="1" x14ac:dyDescent="0.3">
      <c r="A30" s="11"/>
      <c r="B30" s="2" t="s">
        <v>85</v>
      </c>
      <c r="C30" s="30"/>
      <c r="D30" s="30"/>
      <c r="E30" s="65" t="e">
        <f t="shared" si="0"/>
        <v>#DIV/0!</v>
      </c>
      <c r="F30" s="27">
        <v>62.8</v>
      </c>
      <c r="G30" s="34"/>
      <c r="H30" s="12"/>
    </row>
    <row r="31" spans="1:8" ht="15.75" thickBot="1" x14ac:dyDescent="0.3">
      <c r="A31" s="11"/>
      <c r="B31" s="2" t="s">
        <v>41</v>
      </c>
      <c r="C31" s="31">
        <f>SUM(C26:C30)</f>
        <v>0</v>
      </c>
      <c r="D31" s="31">
        <f>SUM(D26:D30)</f>
        <v>0</v>
      </c>
      <c r="E31" s="65" t="e">
        <f t="shared" si="0"/>
        <v>#DIV/0!</v>
      </c>
      <c r="F31" s="27">
        <v>63.6</v>
      </c>
      <c r="G31" s="34"/>
      <c r="H31" s="12"/>
    </row>
    <row r="32" spans="1:8" x14ac:dyDescent="0.25">
      <c r="A32" s="113"/>
      <c r="B32" s="5"/>
      <c r="C32" s="25"/>
      <c r="D32" s="19"/>
      <c r="E32" s="19"/>
      <c r="F32" s="14"/>
      <c r="G32" s="36"/>
      <c r="H32" s="38"/>
    </row>
    <row r="33" spans="1:9" ht="15.75" thickBot="1" x14ac:dyDescent="0.3">
      <c r="A33" s="32"/>
      <c r="B33" s="3"/>
      <c r="C33" s="24"/>
      <c r="D33" s="18"/>
      <c r="E33" s="18"/>
      <c r="F33" s="9"/>
      <c r="G33" s="34"/>
      <c r="H33" s="12"/>
    </row>
    <row r="34" spans="1:9" ht="38.25" thickBot="1" x14ac:dyDescent="0.3">
      <c r="A34" s="101" t="s">
        <v>65</v>
      </c>
      <c r="B34" s="16" t="s">
        <v>13</v>
      </c>
      <c r="C34" s="16" t="s">
        <v>42</v>
      </c>
      <c r="D34" s="16" t="s">
        <v>43</v>
      </c>
      <c r="E34" s="18" t="s">
        <v>44</v>
      </c>
      <c r="F34" s="39" t="s">
        <v>51</v>
      </c>
      <c r="G34" s="114" t="s">
        <v>210</v>
      </c>
      <c r="H34" s="102" t="s">
        <v>66</v>
      </c>
      <c r="I34" s="66">
        <f>E40/F40</f>
        <v>0</v>
      </c>
    </row>
    <row r="35" spans="1:9" ht="30.75" thickBot="1" x14ac:dyDescent="0.3">
      <c r="A35" s="11"/>
      <c r="B35" s="2" t="s">
        <v>81</v>
      </c>
      <c r="C35" s="30"/>
      <c r="D35" s="30"/>
      <c r="E35" s="105"/>
      <c r="F35" s="39">
        <v>3</v>
      </c>
      <c r="G35" s="115">
        <v>1</v>
      </c>
      <c r="H35" s="102" t="s">
        <v>54</v>
      </c>
      <c r="I35" s="50">
        <v>15</v>
      </c>
    </row>
    <row r="36" spans="1:9" ht="15.75" thickBot="1" x14ac:dyDescent="0.3">
      <c r="A36" s="11"/>
      <c r="B36" s="2" t="s">
        <v>82</v>
      </c>
      <c r="C36" s="30"/>
      <c r="D36" s="30"/>
      <c r="E36" s="105"/>
      <c r="F36" s="39">
        <v>3</v>
      </c>
      <c r="G36" s="115">
        <v>1</v>
      </c>
      <c r="H36" s="102" t="s">
        <v>209</v>
      </c>
      <c r="I36" s="69">
        <f>I34*I35</f>
        <v>0</v>
      </c>
    </row>
    <row r="37" spans="1:9" ht="15.75" thickBot="1" x14ac:dyDescent="0.3">
      <c r="A37" s="11"/>
      <c r="B37" s="2" t="s">
        <v>83</v>
      </c>
      <c r="C37" s="30"/>
      <c r="D37" s="30"/>
      <c r="E37" s="105"/>
      <c r="F37" s="39">
        <v>3</v>
      </c>
      <c r="G37" s="37">
        <v>1</v>
      </c>
      <c r="H37" s="12"/>
    </row>
    <row r="38" spans="1:9" ht="15.75" thickBot="1" x14ac:dyDescent="0.3">
      <c r="A38" s="11"/>
      <c r="B38" s="2" t="s">
        <v>84</v>
      </c>
      <c r="C38" s="30"/>
      <c r="D38" s="30"/>
      <c r="E38" s="105"/>
      <c r="F38" s="39">
        <v>3</v>
      </c>
      <c r="G38" s="37">
        <v>1</v>
      </c>
      <c r="H38" s="12"/>
    </row>
    <row r="39" spans="1:9" ht="27" customHeight="1" thickBot="1" x14ac:dyDescent="0.3">
      <c r="A39" s="32"/>
      <c r="B39" s="55" t="s">
        <v>85</v>
      </c>
      <c r="C39" s="56"/>
      <c r="D39" s="56"/>
      <c r="E39" s="107"/>
      <c r="F39" s="39">
        <v>3</v>
      </c>
      <c r="G39" s="37">
        <v>1</v>
      </c>
      <c r="H39" s="12"/>
    </row>
    <row r="40" spans="1:9" ht="15.75" thickBot="1" x14ac:dyDescent="0.3">
      <c r="A40" s="4"/>
      <c r="B40" s="4"/>
      <c r="C40" s="22"/>
      <c r="D40" s="19"/>
      <c r="E40" s="47">
        <f>SUM(E35:E39)</f>
        <v>0</v>
      </c>
      <c r="F40" s="39">
        <f>SUM(F35:F39)</f>
        <v>15</v>
      </c>
      <c r="G40" s="37">
        <f>SUM(G35:G39)</f>
        <v>5</v>
      </c>
      <c r="H40" s="12"/>
    </row>
    <row r="41" spans="1:9" x14ac:dyDescent="0.25">
      <c r="A41" s="53" t="s">
        <v>12</v>
      </c>
      <c r="B41" s="124" t="s">
        <v>2</v>
      </c>
      <c r="C41" s="126"/>
      <c r="D41" s="128"/>
      <c r="E41" s="123"/>
      <c r="F41" s="123"/>
      <c r="G41" s="130" t="s">
        <v>201</v>
      </c>
      <c r="H41" s="123"/>
    </row>
    <row r="42" spans="1:9" ht="19.5" thickBot="1" x14ac:dyDescent="0.3">
      <c r="A42" s="15" t="s">
        <v>47</v>
      </c>
      <c r="B42" s="125"/>
      <c r="C42" s="127"/>
      <c r="D42" s="128"/>
      <c r="E42" s="123"/>
      <c r="F42" s="123"/>
      <c r="G42" s="130"/>
      <c r="H42" s="123"/>
    </row>
    <row r="43" spans="1:9" x14ac:dyDescent="0.25">
      <c r="A43" s="51"/>
      <c r="B43" s="132" t="s">
        <v>205</v>
      </c>
      <c r="C43" s="134">
        <v>3.7</v>
      </c>
      <c r="D43" s="130"/>
      <c r="E43" s="123"/>
      <c r="F43" s="136"/>
      <c r="G43" s="131"/>
    </row>
    <row r="44" spans="1:9" ht="19.5" thickBot="1" x14ac:dyDescent="0.3">
      <c r="A44" s="52"/>
      <c r="B44" s="133"/>
      <c r="C44" s="135"/>
      <c r="D44" s="130"/>
      <c r="E44" s="123"/>
      <c r="F44" s="136"/>
      <c r="G44" s="131"/>
    </row>
  </sheetData>
  <sheetProtection password="C6B4" sheet="1" objects="1" scenarios="1" selectLockedCells="1"/>
  <mergeCells count="20">
    <mergeCell ref="G43:G44"/>
    <mergeCell ref="B43:B44"/>
    <mergeCell ref="C43:C44"/>
    <mergeCell ref="D43:D44"/>
    <mergeCell ref="E43:E44"/>
    <mergeCell ref="F43:F44"/>
    <mergeCell ref="H24:H25"/>
    <mergeCell ref="B41:B42"/>
    <mergeCell ref="C41:C42"/>
    <mergeCell ref="D41:D42"/>
    <mergeCell ref="E41:E42"/>
    <mergeCell ref="F41:F42"/>
    <mergeCell ref="H41:H42"/>
    <mergeCell ref="G24:G25"/>
    <mergeCell ref="G41:G42"/>
    <mergeCell ref="A24:A25"/>
    <mergeCell ref="B24:B25"/>
    <mergeCell ref="C24:C25"/>
    <mergeCell ref="D24:D25"/>
    <mergeCell ref="F24:F25"/>
  </mergeCells>
  <pageMargins left="0.7" right="0.7" top="0.75" bottom="0.75" header="0.3" footer="0.3"/>
  <pageSetup scale="60" orientation="portrait" r:id="rId1"/>
  <headerFooter>
    <oddHeader>&amp;CDistrict One Stop Shop for 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42"/>
  <sheetViews>
    <sheetView view="pageBreakPreview" zoomScaleNormal="90" zoomScaleSheetLayoutView="100" workbookViewId="0">
      <selection activeCell="C39" sqref="C39:C40"/>
    </sheetView>
  </sheetViews>
  <sheetFormatPr defaultRowHeight="15" x14ac:dyDescent="0.25"/>
  <cols>
    <col min="1" max="1" width="15.42578125" customWidth="1"/>
    <col min="2" max="2" width="14.7109375" customWidth="1"/>
    <col min="3" max="3" width="13.140625" style="26" customWidth="1"/>
    <col min="4" max="4" width="12.28515625" style="1" bestFit="1" customWidth="1"/>
    <col min="5" max="5" width="13.140625" style="1" customWidth="1"/>
    <col min="6" max="6" width="11.5703125" customWidth="1"/>
    <col min="7" max="7" width="27.7109375" style="26" customWidth="1"/>
    <col min="8" max="8" width="13.42578125" style="1" bestFit="1" customWidth="1"/>
    <col min="9" max="9" width="17.7109375" customWidth="1"/>
  </cols>
  <sheetData>
    <row r="1" spans="1:8" ht="44.25" customHeight="1" thickBot="1" x14ac:dyDescent="0.3">
      <c r="A1" s="54" t="s">
        <v>9</v>
      </c>
      <c r="B1" s="64">
        <f>H7+H13+H20</f>
        <v>0</v>
      </c>
      <c r="C1" s="20" t="s">
        <v>10</v>
      </c>
      <c r="D1" s="64" t="e">
        <f>H24*25</f>
        <v>#DIV/0!</v>
      </c>
      <c r="E1" s="20" t="s">
        <v>11</v>
      </c>
      <c r="F1" s="64">
        <f>I32*I33</f>
        <v>0</v>
      </c>
      <c r="G1" s="21" t="s">
        <v>67</v>
      </c>
      <c r="H1" s="64">
        <f>C39</f>
        <v>0</v>
      </c>
    </row>
    <row r="2" spans="1:8" ht="15.75" thickBot="1" x14ac:dyDescent="0.3">
      <c r="A2" s="4"/>
      <c r="B2" s="4"/>
      <c r="C2" s="22"/>
      <c r="D2" s="17"/>
      <c r="E2" s="19"/>
      <c r="F2" s="6"/>
      <c r="G2" s="24" t="s">
        <v>129</v>
      </c>
      <c r="H2" s="64" t="e">
        <f>B1+D1+F1+H1</f>
        <v>#DIV/0!</v>
      </c>
    </row>
    <row r="3" spans="1:8" ht="30.75" thickBot="1" x14ac:dyDescent="0.3">
      <c r="A3" s="112" t="s">
        <v>56</v>
      </c>
      <c r="B3" s="8" t="s">
        <v>13</v>
      </c>
      <c r="C3" s="23" t="s">
        <v>50</v>
      </c>
      <c r="D3" s="16" t="s">
        <v>2</v>
      </c>
      <c r="E3" s="29" t="s">
        <v>51</v>
      </c>
      <c r="F3" s="29" t="s">
        <v>203</v>
      </c>
      <c r="G3" s="34"/>
      <c r="H3" s="12"/>
    </row>
    <row r="4" spans="1:8" ht="15.75" thickBot="1" x14ac:dyDescent="0.3">
      <c r="A4" s="112"/>
      <c r="B4" s="28"/>
      <c r="C4" s="55" t="s">
        <v>68</v>
      </c>
      <c r="D4" s="30"/>
      <c r="E4" s="100">
        <v>10</v>
      </c>
      <c r="F4" s="27">
        <v>9.3000000000000007</v>
      </c>
      <c r="G4" s="102" t="s">
        <v>53</v>
      </c>
      <c r="H4" s="37">
        <f>D9/E9</f>
        <v>0</v>
      </c>
    </row>
    <row r="5" spans="1:8" ht="18" customHeight="1" thickBot="1" x14ac:dyDescent="0.3">
      <c r="A5" s="101"/>
      <c r="B5" s="11"/>
      <c r="C5" s="10" t="s">
        <v>69</v>
      </c>
      <c r="D5" s="30"/>
      <c r="E5" s="100">
        <v>10</v>
      </c>
      <c r="F5" s="27">
        <v>9.6</v>
      </c>
      <c r="G5" s="102" t="s">
        <v>54</v>
      </c>
      <c r="H5" s="50">
        <v>40</v>
      </c>
    </row>
    <row r="6" spans="1:8" ht="18.75" customHeight="1" thickBot="1" x14ac:dyDescent="0.3">
      <c r="A6" s="9"/>
      <c r="B6" s="11"/>
      <c r="C6" s="10" t="s">
        <v>70</v>
      </c>
      <c r="D6" s="30"/>
      <c r="E6" s="100">
        <v>10</v>
      </c>
      <c r="F6" s="27">
        <v>8.6999999999999993</v>
      </c>
      <c r="G6" s="102" t="s">
        <v>55</v>
      </c>
      <c r="H6" s="37">
        <f>H4*0.4</f>
        <v>0</v>
      </c>
    </row>
    <row r="7" spans="1:8" ht="15.75" customHeight="1" thickBot="1" x14ac:dyDescent="0.3">
      <c r="A7" s="9"/>
      <c r="B7" s="11"/>
      <c r="C7" s="10" t="s">
        <v>71</v>
      </c>
      <c r="D7" s="30"/>
      <c r="E7" s="100">
        <v>10</v>
      </c>
      <c r="F7" s="27">
        <v>8.1</v>
      </c>
      <c r="G7" s="102" t="s">
        <v>52</v>
      </c>
      <c r="H7" s="37">
        <f>H6*60</f>
        <v>0</v>
      </c>
    </row>
    <row r="8" spans="1:8" ht="15.75" thickBot="1" x14ac:dyDescent="0.3">
      <c r="A8" s="9"/>
      <c r="B8" s="11"/>
      <c r="C8" s="10" t="s">
        <v>72</v>
      </c>
      <c r="D8" s="30"/>
      <c r="E8" s="100">
        <v>10</v>
      </c>
      <c r="F8" s="27">
        <v>8.3000000000000007</v>
      </c>
      <c r="G8" s="102" t="s">
        <v>57</v>
      </c>
      <c r="H8" s="39"/>
    </row>
    <row r="9" spans="1:8" ht="34.5" customHeight="1" thickBot="1" x14ac:dyDescent="0.3">
      <c r="A9" s="32"/>
      <c r="B9" s="32"/>
      <c r="C9" s="40" t="s">
        <v>52</v>
      </c>
      <c r="D9" s="27">
        <f>SUM(D4:D8)</f>
        <v>0</v>
      </c>
      <c r="E9" s="27">
        <f>SUM(E4:E8)</f>
        <v>50</v>
      </c>
      <c r="F9" s="27">
        <f>SUM(F4:F8)</f>
        <v>44</v>
      </c>
    </row>
    <row r="10" spans="1:8" ht="25.5" customHeight="1" thickBot="1" x14ac:dyDescent="0.3">
      <c r="A10" s="11"/>
      <c r="B10" s="41" t="s">
        <v>1</v>
      </c>
      <c r="C10" s="55" t="s">
        <v>73</v>
      </c>
      <c r="D10" s="30"/>
      <c r="E10" s="100">
        <v>10</v>
      </c>
      <c r="F10" s="27">
        <v>6.1</v>
      </c>
      <c r="G10" s="102" t="s">
        <v>53</v>
      </c>
      <c r="H10" s="37">
        <f>D16/E16</f>
        <v>0</v>
      </c>
    </row>
    <row r="11" spans="1:8" ht="15.75" thickBot="1" x14ac:dyDescent="0.3">
      <c r="A11" s="9"/>
      <c r="B11" s="11"/>
      <c r="C11" s="10" t="s">
        <v>74</v>
      </c>
      <c r="D11" s="30"/>
      <c r="E11" s="100">
        <v>10</v>
      </c>
      <c r="F11" s="27">
        <v>10</v>
      </c>
      <c r="G11" s="102" t="s">
        <v>54</v>
      </c>
      <c r="H11" s="50">
        <v>30</v>
      </c>
    </row>
    <row r="12" spans="1:8" ht="15.75" thickBot="1" x14ac:dyDescent="0.3">
      <c r="A12" s="9"/>
      <c r="B12" s="11"/>
      <c r="C12" s="10" t="s">
        <v>75</v>
      </c>
      <c r="D12" s="30"/>
      <c r="E12" s="100">
        <v>10</v>
      </c>
      <c r="F12" s="27">
        <v>8</v>
      </c>
      <c r="G12" s="102" t="s">
        <v>55</v>
      </c>
      <c r="H12" s="37">
        <f>H10*0.3</f>
        <v>0</v>
      </c>
    </row>
    <row r="13" spans="1:8" ht="18" thickBot="1" x14ac:dyDescent="0.3">
      <c r="A13" s="9"/>
      <c r="B13" s="11"/>
      <c r="C13" s="10" t="s">
        <v>76</v>
      </c>
      <c r="D13" s="30"/>
      <c r="E13" s="100">
        <v>10</v>
      </c>
      <c r="F13" s="27">
        <v>7.9</v>
      </c>
      <c r="G13" s="102" t="s">
        <v>52</v>
      </c>
      <c r="H13" s="37">
        <f>H12*60</f>
        <v>0</v>
      </c>
    </row>
    <row r="14" spans="1:8" ht="15.75" thickBot="1" x14ac:dyDescent="0.3">
      <c r="A14" s="9"/>
      <c r="B14" s="11"/>
      <c r="C14" s="10" t="s">
        <v>77</v>
      </c>
      <c r="D14" s="30"/>
      <c r="E14" s="100">
        <v>10</v>
      </c>
      <c r="F14" s="27">
        <v>9.3000000000000007</v>
      </c>
      <c r="G14" s="102" t="s">
        <v>60</v>
      </c>
      <c r="H14" s="12"/>
    </row>
    <row r="15" spans="1:8" ht="27" customHeight="1" thickBot="1" x14ac:dyDescent="0.3">
      <c r="A15" s="9"/>
      <c r="B15" s="11"/>
      <c r="C15" s="10" t="s">
        <v>78</v>
      </c>
      <c r="D15" s="30"/>
      <c r="E15" s="100">
        <v>10</v>
      </c>
      <c r="F15" s="27">
        <v>9.6999999999999993</v>
      </c>
    </row>
    <row r="16" spans="1:8" ht="40.5" customHeight="1" thickBot="1" x14ac:dyDescent="0.3">
      <c r="A16" s="32"/>
      <c r="B16" s="32"/>
      <c r="C16" s="40" t="s">
        <v>52</v>
      </c>
      <c r="D16" s="27">
        <f>SUM(D10:D15)</f>
        <v>0</v>
      </c>
      <c r="E16" s="27">
        <f>SUM(E10:E15)</f>
        <v>60</v>
      </c>
      <c r="F16" s="27">
        <f>SUM(F10:F15)</f>
        <v>51</v>
      </c>
    </row>
    <row r="17" spans="1:9" ht="15.75" thickBot="1" x14ac:dyDescent="0.3">
      <c r="A17" s="11"/>
      <c r="B17" s="42" t="s">
        <v>6</v>
      </c>
      <c r="C17" s="55" t="s">
        <v>79</v>
      </c>
      <c r="D17" s="56"/>
      <c r="E17" s="100">
        <v>10</v>
      </c>
      <c r="F17" s="27">
        <v>6.8</v>
      </c>
      <c r="G17" s="102" t="s">
        <v>53</v>
      </c>
      <c r="H17" s="37">
        <f>D19/E19</f>
        <v>0</v>
      </c>
    </row>
    <row r="18" spans="1:9" ht="15.75" thickBot="1" x14ac:dyDescent="0.3">
      <c r="A18" s="9"/>
      <c r="B18" s="32"/>
      <c r="C18" s="10" t="s">
        <v>80</v>
      </c>
      <c r="D18" s="56"/>
      <c r="E18" s="100">
        <v>10</v>
      </c>
      <c r="F18" s="27">
        <v>6.8</v>
      </c>
      <c r="G18" s="102" t="s">
        <v>54</v>
      </c>
      <c r="H18" s="50">
        <v>30</v>
      </c>
    </row>
    <row r="19" spans="1:9" ht="28.5" customHeight="1" thickBot="1" x14ac:dyDescent="0.3">
      <c r="A19" s="45"/>
      <c r="B19" s="44"/>
      <c r="C19" s="43" t="s">
        <v>52</v>
      </c>
      <c r="D19" s="46">
        <f>SUM(D17:D18)</f>
        <v>0</v>
      </c>
      <c r="E19" s="46">
        <f>SUM(E17:E18)</f>
        <v>20</v>
      </c>
      <c r="F19" s="27">
        <f>SUM(F17:F18)</f>
        <v>13.6</v>
      </c>
      <c r="G19" s="102" t="s">
        <v>55</v>
      </c>
      <c r="H19" s="37">
        <f>H17*0.3</f>
        <v>0</v>
      </c>
    </row>
    <row r="20" spans="1:9" ht="18.75" customHeight="1" x14ac:dyDescent="0.25">
      <c r="A20" s="45"/>
      <c r="B20" s="44"/>
      <c r="C20" s="48"/>
      <c r="D20" s="49"/>
      <c r="E20" s="49"/>
      <c r="F20" s="32"/>
      <c r="G20" s="35" t="s">
        <v>52</v>
      </c>
      <c r="H20" s="37">
        <f>H19*60</f>
        <v>0</v>
      </c>
    </row>
    <row r="21" spans="1:9" ht="15.75" thickBot="1" x14ac:dyDescent="0.3">
      <c r="A21" s="32"/>
      <c r="B21" s="3"/>
      <c r="C21" s="24"/>
      <c r="D21" s="18"/>
      <c r="E21" s="18"/>
      <c r="F21" s="9"/>
      <c r="G21" s="35" t="s">
        <v>131</v>
      </c>
      <c r="H21" s="12"/>
    </row>
    <row r="22" spans="1:9" ht="15.75" thickBot="1" x14ac:dyDescent="0.3">
      <c r="A22" s="116" t="s">
        <v>61</v>
      </c>
      <c r="B22" s="137" t="s">
        <v>13</v>
      </c>
      <c r="C22" s="120" t="s">
        <v>33</v>
      </c>
      <c r="D22" s="118" t="s">
        <v>34</v>
      </c>
      <c r="E22" s="13" t="s">
        <v>35</v>
      </c>
      <c r="F22" s="139" t="s">
        <v>202</v>
      </c>
      <c r="G22" s="129"/>
      <c r="H22" s="123"/>
    </row>
    <row r="23" spans="1:9" ht="29.25" customHeight="1" thickBot="1" x14ac:dyDescent="0.3">
      <c r="A23" s="117"/>
      <c r="B23" s="138"/>
      <c r="C23" s="121"/>
      <c r="D23" s="119"/>
      <c r="E23" s="16" t="s">
        <v>36</v>
      </c>
      <c r="F23" s="139"/>
      <c r="G23" s="129"/>
      <c r="H23" s="123"/>
    </row>
    <row r="24" spans="1:9" ht="15.75" thickBot="1" x14ac:dyDescent="0.3">
      <c r="A24" s="11"/>
      <c r="B24" s="2" t="s">
        <v>81</v>
      </c>
      <c r="C24" s="30"/>
      <c r="D24" s="30"/>
      <c r="E24" s="65" t="e">
        <f t="shared" ref="E24:E29" si="0">C24/D24</f>
        <v>#DIV/0!</v>
      </c>
      <c r="F24" s="27">
        <v>62.3</v>
      </c>
      <c r="G24" s="102" t="s">
        <v>62</v>
      </c>
      <c r="H24" s="66" t="e">
        <f>E29</f>
        <v>#DIV/0!</v>
      </c>
    </row>
    <row r="25" spans="1:9" ht="15.75" thickBot="1" x14ac:dyDescent="0.3">
      <c r="A25" s="11"/>
      <c r="B25" s="2" t="s">
        <v>82</v>
      </c>
      <c r="C25" s="30"/>
      <c r="D25" s="30"/>
      <c r="E25" s="65" t="e">
        <f t="shared" si="0"/>
        <v>#DIV/0!</v>
      </c>
      <c r="F25" s="27">
        <v>72</v>
      </c>
      <c r="G25" s="102" t="s">
        <v>54</v>
      </c>
      <c r="H25" s="50">
        <v>25</v>
      </c>
    </row>
    <row r="26" spans="1:9" ht="15.75" thickBot="1" x14ac:dyDescent="0.3">
      <c r="A26" s="11"/>
      <c r="B26" s="2" t="s">
        <v>83</v>
      </c>
      <c r="C26" s="30"/>
      <c r="D26" s="30"/>
      <c r="E26" s="65" t="e">
        <f t="shared" si="0"/>
        <v>#DIV/0!</v>
      </c>
      <c r="F26" s="27">
        <v>61.8</v>
      </c>
      <c r="G26" s="102" t="s">
        <v>63</v>
      </c>
      <c r="H26" s="69" t="e">
        <f>H24*25</f>
        <v>#DIV/0!</v>
      </c>
    </row>
    <row r="27" spans="1:9" ht="15.75" thickBot="1" x14ac:dyDescent="0.3">
      <c r="A27" s="11"/>
      <c r="B27" s="2" t="s">
        <v>84</v>
      </c>
      <c r="C27" s="30"/>
      <c r="D27" s="30"/>
      <c r="E27" s="65" t="e">
        <f t="shared" si="0"/>
        <v>#DIV/0!</v>
      </c>
      <c r="F27" s="27">
        <v>65.3</v>
      </c>
      <c r="G27" s="34" t="s">
        <v>207</v>
      </c>
      <c r="H27" s="12"/>
    </row>
    <row r="28" spans="1:9" ht="38.25" customHeight="1" thickBot="1" x14ac:dyDescent="0.3">
      <c r="A28" s="11"/>
      <c r="B28" s="2" t="s">
        <v>85</v>
      </c>
      <c r="C28" s="30"/>
      <c r="D28" s="30"/>
      <c r="E28" s="65" t="e">
        <f t="shared" si="0"/>
        <v>#DIV/0!</v>
      </c>
      <c r="F28" s="27">
        <v>63.8</v>
      </c>
      <c r="G28" s="34"/>
      <c r="H28" s="12"/>
    </row>
    <row r="29" spans="1:9" ht="15.75" thickBot="1" x14ac:dyDescent="0.3">
      <c r="A29" s="11"/>
      <c r="B29" s="2" t="s">
        <v>41</v>
      </c>
      <c r="C29" s="31">
        <f>SUM(C24:C28)</f>
        <v>0</v>
      </c>
      <c r="D29" s="31">
        <f>SUM(D24:D28)</f>
        <v>0</v>
      </c>
      <c r="E29" s="65" t="e">
        <f t="shared" si="0"/>
        <v>#DIV/0!</v>
      </c>
      <c r="F29" s="27">
        <v>65</v>
      </c>
      <c r="G29" s="34"/>
      <c r="H29" s="12"/>
    </row>
    <row r="30" spans="1:9" ht="15.75" thickBot="1" x14ac:dyDescent="0.3">
      <c r="A30" s="4"/>
      <c r="B30" s="5"/>
      <c r="C30" s="25"/>
      <c r="D30" s="19"/>
      <c r="E30" s="19"/>
      <c r="F30" s="14"/>
      <c r="G30" s="36"/>
      <c r="H30" s="38"/>
    </row>
    <row r="31" spans="1:9" ht="15.75" thickBot="1" x14ac:dyDescent="0.3">
      <c r="A31" s="7"/>
      <c r="B31" s="3"/>
      <c r="C31" s="24"/>
      <c r="D31" s="18"/>
      <c r="E31" s="18"/>
      <c r="F31" s="9"/>
      <c r="G31" s="34"/>
      <c r="H31" s="12"/>
    </row>
    <row r="32" spans="1:9" ht="38.25" thickBot="1" x14ac:dyDescent="0.3">
      <c r="A32" s="15" t="s">
        <v>65</v>
      </c>
      <c r="B32" s="2" t="s">
        <v>13</v>
      </c>
      <c r="C32" s="23" t="s">
        <v>42</v>
      </c>
      <c r="D32" s="16" t="s">
        <v>43</v>
      </c>
      <c r="E32" s="18" t="s">
        <v>44</v>
      </c>
      <c r="F32" s="111" t="s">
        <v>51</v>
      </c>
      <c r="G32" s="109" t="s">
        <v>205</v>
      </c>
      <c r="H32" s="102" t="s">
        <v>66</v>
      </c>
      <c r="I32" s="66">
        <f>E38/F38</f>
        <v>0</v>
      </c>
    </row>
    <row r="33" spans="1:9" ht="30.75" thickBot="1" x14ac:dyDescent="0.3">
      <c r="A33" s="11"/>
      <c r="B33" s="2" t="s">
        <v>81</v>
      </c>
      <c r="C33" s="30"/>
      <c r="D33" s="30"/>
      <c r="E33" s="105"/>
      <c r="F33" s="60">
        <v>3</v>
      </c>
      <c r="G33" s="106">
        <v>1</v>
      </c>
      <c r="H33" s="102" t="s">
        <v>54</v>
      </c>
      <c r="I33" s="50">
        <v>15</v>
      </c>
    </row>
    <row r="34" spans="1:9" ht="15.75" thickBot="1" x14ac:dyDescent="0.3">
      <c r="A34" s="11"/>
      <c r="B34" s="2" t="s">
        <v>82</v>
      </c>
      <c r="C34" s="30"/>
      <c r="D34" s="30"/>
      <c r="E34" s="105"/>
      <c r="F34" s="60">
        <v>3</v>
      </c>
      <c r="G34" s="106">
        <v>2</v>
      </c>
      <c r="H34" s="102" t="s">
        <v>209</v>
      </c>
      <c r="I34" s="69">
        <f>I32*I33</f>
        <v>0</v>
      </c>
    </row>
    <row r="35" spans="1:9" ht="30.75" thickBot="1" x14ac:dyDescent="0.3">
      <c r="A35" s="11"/>
      <c r="B35" s="2" t="s">
        <v>83</v>
      </c>
      <c r="C35" s="30"/>
      <c r="D35" s="30"/>
      <c r="E35" s="105"/>
      <c r="F35" s="60">
        <v>3</v>
      </c>
      <c r="G35" s="106">
        <v>1</v>
      </c>
      <c r="H35" s="35" t="s">
        <v>206</v>
      </c>
      <c r="I35" s="12"/>
    </row>
    <row r="36" spans="1:9" ht="15.75" thickBot="1" x14ac:dyDescent="0.3">
      <c r="A36" s="11"/>
      <c r="B36" s="2" t="s">
        <v>84</v>
      </c>
      <c r="C36" s="30"/>
      <c r="D36" s="30"/>
      <c r="E36" s="105"/>
      <c r="F36" s="60">
        <v>3</v>
      </c>
      <c r="G36" s="106">
        <v>1</v>
      </c>
      <c r="H36" s="34"/>
      <c r="I36" s="12"/>
    </row>
    <row r="37" spans="1:9" ht="27" customHeight="1" thickBot="1" x14ac:dyDescent="0.3">
      <c r="A37" s="32"/>
      <c r="B37" s="55" t="s">
        <v>85</v>
      </c>
      <c r="C37" s="56"/>
      <c r="D37" s="56"/>
      <c r="E37" s="107"/>
      <c r="F37" s="60">
        <v>3</v>
      </c>
      <c r="G37" s="106">
        <v>2</v>
      </c>
      <c r="H37" s="34"/>
      <c r="I37" s="12"/>
    </row>
    <row r="38" spans="1:9" ht="15.75" thickBot="1" x14ac:dyDescent="0.3">
      <c r="A38" s="4"/>
      <c r="B38" s="4"/>
      <c r="C38" s="22"/>
      <c r="D38" s="19"/>
      <c r="E38" s="108">
        <f>SUM(E33:E37)</f>
        <v>0</v>
      </c>
      <c r="F38" s="60">
        <f>SUM(F33:F37)</f>
        <v>15</v>
      </c>
      <c r="G38" s="106">
        <f>SUM(G33:G37)</f>
        <v>7</v>
      </c>
      <c r="H38" s="34"/>
      <c r="I38" s="12"/>
    </row>
    <row r="39" spans="1:9" x14ac:dyDescent="0.25">
      <c r="A39" s="53" t="s">
        <v>12</v>
      </c>
      <c r="B39" s="124" t="s">
        <v>2</v>
      </c>
      <c r="C39" s="140"/>
      <c r="D39" s="128"/>
      <c r="E39" s="123"/>
      <c r="F39" s="123"/>
      <c r="G39" s="123"/>
      <c r="H39" s="123"/>
    </row>
    <row r="40" spans="1:9" ht="19.5" thickBot="1" x14ac:dyDescent="0.3">
      <c r="A40" s="15" t="s">
        <v>47</v>
      </c>
      <c r="B40" s="125"/>
      <c r="C40" s="141"/>
      <c r="D40" s="128"/>
      <c r="E40" s="123"/>
      <c r="F40" s="123"/>
      <c r="G40" s="142"/>
      <c r="H40" s="123"/>
    </row>
    <row r="41" spans="1:9" x14ac:dyDescent="0.25">
      <c r="A41" s="51"/>
      <c r="B41" s="132" t="s">
        <v>205</v>
      </c>
      <c r="C41" s="134">
        <v>1.8</v>
      </c>
      <c r="D41" s="130"/>
      <c r="E41" s="123"/>
      <c r="F41" s="136"/>
      <c r="G41" s="145" t="s">
        <v>48</v>
      </c>
      <c r="H41" s="143" t="s">
        <v>17</v>
      </c>
    </row>
    <row r="42" spans="1:9" ht="19.5" thickBot="1" x14ac:dyDescent="0.3">
      <c r="A42" s="52"/>
      <c r="B42" s="133"/>
      <c r="C42" s="135"/>
      <c r="D42" s="130"/>
      <c r="E42" s="123"/>
      <c r="F42" s="136"/>
      <c r="G42" s="146"/>
      <c r="H42" s="144"/>
    </row>
  </sheetData>
  <sheetProtection password="C6B4" sheet="1" objects="1" scenarios="1" selectLockedCells="1"/>
  <mergeCells count="21">
    <mergeCell ref="H41:H42"/>
    <mergeCell ref="B41:B42"/>
    <mergeCell ref="C41:C42"/>
    <mergeCell ref="D41:D42"/>
    <mergeCell ref="E41:E42"/>
    <mergeCell ref="F41:F42"/>
    <mergeCell ref="G41:G42"/>
    <mergeCell ref="H22:H23"/>
    <mergeCell ref="B39:B40"/>
    <mergeCell ref="C39:C40"/>
    <mergeCell ref="D39:D40"/>
    <mergeCell ref="E39:E40"/>
    <mergeCell ref="F39:F40"/>
    <mergeCell ref="G39:G40"/>
    <mergeCell ref="H39:H40"/>
    <mergeCell ref="G22:G23"/>
    <mergeCell ref="A22:A23"/>
    <mergeCell ref="B22:B23"/>
    <mergeCell ref="C22:C23"/>
    <mergeCell ref="D22:D23"/>
    <mergeCell ref="F22:F23"/>
  </mergeCells>
  <pageMargins left="0.7" right="0.7" top="0.75" bottom="0.75" header="0.3" footer="0.3"/>
  <pageSetup scale="60" orientation="portrait" r:id="rId1"/>
  <headerFooter>
    <oddHeader>&amp;CDistrict One Stop Shop for MS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45"/>
  <sheetViews>
    <sheetView view="pageBreakPreview" topLeftCell="B1" zoomScaleNormal="90" zoomScaleSheetLayoutView="100" workbookViewId="0">
      <selection activeCell="C42" sqref="C42:C43"/>
    </sheetView>
  </sheetViews>
  <sheetFormatPr defaultRowHeight="15" x14ac:dyDescent="0.25"/>
  <cols>
    <col min="1" max="1" width="15.42578125" customWidth="1"/>
    <col min="2" max="2" width="14.7109375" customWidth="1"/>
    <col min="3" max="3" width="13.140625" style="26" customWidth="1"/>
    <col min="4" max="4" width="12.28515625" style="1" bestFit="1" customWidth="1"/>
    <col min="5" max="5" width="13.140625" style="1" customWidth="1"/>
    <col min="6" max="6" width="11.5703125" customWidth="1"/>
    <col min="7" max="7" width="27.7109375" style="26" customWidth="1"/>
    <col min="8" max="8" width="19.140625" style="1" customWidth="1"/>
    <col min="9" max="9" width="17.7109375" customWidth="1"/>
  </cols>
  <sheetData>
    <row r="1" spans="1:8" ht="44.25" customHeight="1" thickBot="1" x14ac:dyDescent="0.3">
      <c r="A1" s="54" t="s">
        <v>9</v>
      </c>
      <c r="B1" s="64">
        <f>H9+H18+H25</f>
        <v>0</v>
      </c>
      <c r="C1" s="20" t="s">
        <v>10</v>
      </c>
      <c r="D1" s="64" t="e">
        <f>H29*25</f>
        <v>#DIV/0!</v>
      </c>
      <c r="E1" s="20" t="s">
        <v>11</v>
      </c>
      <c r="F1" s="64">
        <f>I36*I37</f>
        <v>0</v>
      </c>
      <c r="G1" s="21" t="s">
        <v>67</v>
      </c>
      <c r="H1" s="31">
        <f>C42</f>
        <v>0</v>
      </c>
    </row>
    <row r="2" spans="1:8" ht="15.75" thickBot="1" x14ac:dyDescent="0.3">
      <c r="A2" s="4"/>
      <c r="B2" s="4"/>
      <c r="C2" s="22"/>
      <c r="D2" s="17"/>
      <c r="E2" s="19"/>
      <c r="F2" s="6"/>
      <c r="G2" s="24" t="s">
        <v>128</v>
      </c>
      <c r="H2" s="64" t="e">
        <f>B1+D1+F1+H1</f>
        <v>#DIV/0!</v>
      </c>
    </row>
    <row r="3" spans="1:8" ht="30.75" thickBot="1" x14ac:dyDescent="0.3">
      <c r="A3" s="112" t="s">
        <v>56</v>
      </c>
      <c r="B3" s="8" t="s">
        <v>13</v>
      </c>
      <c r="C3" s="23" t="s">
        <v>50</v>
      </c>
      <c r="D3" s="16" t="s">
        <v>2</v>
      </c>
      <c r="E3" s="29" t="s">
        <v>51</v>
      </c>
      <c r="F3" s="29" t="s">
        <v>205</v>
      </c>
      <c r="G3" s="12"/>
      <c r="H3" s="12"/>
    </row>
    <row r="4" spans="1:8" ht="15.75" thickBot="1" x14ac:dyDescent="0.3">
      <c r="A4" s="112"/>
      <c r="B4" s="28"/>
      <c r="C4" s="23" t="s">
        <v>49</v>
      </c>
      <c r="D4" s="30"/>
      <c r="E4" s="100">
        <v>10</v>
      </c>
      <c r="F4" s="27">
        <v>8.8000000000000007</v>
      </c>
      <c r="G4" s="34"/>
      <c r="H4" s="12"/>
    </row>
    <row r="5" spans="1:8" ht="18" customHeight="1" thickBot="1" x14ac:dyDescent="0.3">
      <c r="A5" s="101"/>
      <c r="B5" s="11"/>
      <c r="C5" s="23" t="s">
        <v>14</v>
      </c>
      <c r="D5" s="30"/>
      <c r="E5" s="100">
        <v>10</v>
      </c>
      <c r="F5" s="27">
        <v>9.1999999999999993</v>
      </c>
      <c r="G5" s="34"/>
      <c r="H5" s="12"/>
    </row>
    <row r="6" spans="1:8" ht="18.75" customHeight="1" thickBot="1" x14ac:dyDescent="0.3">
      <c r="A6" s="9"/>
      <c r="B6" s="11"/>
      <c r="C6" s="23" t="s">
        <v>15</v>
      </c>
      <c r="D6" s="30"/>
      <c r="E6" s="100">
        <v>10</v>
      </c>
      <c r="F6" s="27">
        <v>4.0999999999999996</v>
      </c>
      <c r="G6" s="102" t="s">
        <v>53</v>
      </c>
      <c r="H6" s="37">
        <f>D12/E12</f>
        <v>0</v>
      </c>
    </row>
    <row r="7" spans="1:8" ht="15.75" customHeight="1" thickBot="1" x14ac:dyDescent="0.3">
      <c r="A7" s="9"/>
      <c r="B7" s="11"/>
      <c r="C7" s="23" t="s">
        <v>16</v>
      </c>
      <c r="D7" s="30"/>
      <c r="E7" s="100">
        <v>10</v>
      </c>
      <c r="F7" s="27">
        <v>4.0999999999999996</v>
      </c>
      <c r="G7" s="102" t="s">
        <v>54</v>
      </c>
      <c r="H7" s="50">
        <v>40</v>
      </c>
    </row>
    <row r="8" spans="1:8" ht="15.75" thickBot="1" x14ac:dyDescent="0.3">
      <c r="A8" s="9"/>
      <c r="B8" s="11"/>
      <c r="C8" s="23" t="s">
        <v>18</v>
      </c>
      <c r="D8" s="30"/>
      <c r="E8" s="100">
        <v>10</v>
      </c>
      <c r="F8" s="27">
        <v>8.4</v>
      </c>
      <c r="G8" s="102" t="s">
        <v>55</v>
      </c>
      <c r="H8" s="37">
        <f>H6*0.4</f>
        <v>0</v>
      </c>
    </row>
    <row r="9" spans="1:8" ht="15.75" customHeight="1" thickBot="1" x14ac:dyDescent="0.3">
      <c r="A9" s="9"/>
      <c r="B9" s="11"/>
      <c r="C9" s="23" t="s">
        <v>19</v>
      </c>
      <c r="D9" s="30"/>
      <c r="E9" s="100">
        <v>10</v>
      </c>
      <c r="F9" s="27">
        <v>7.6</v>
      </c>
      <c r="G9" s="102" t="s">
        <v>59</v>
      </c>
      <c r="H9" s="37">
        <f>H8*60</f>
        <v>0</v>
      </c>
    </row>
    <row r="10" spans="1:8" ht="15.75" thickBot="1" x14ac:dyDescent="0.3">
      <c r="A10" s="9"/>
      <c r="B10" s="11"/>
      <c r="C10" s="23" t="s">
        <v>20</v>
      </c>
      <c r="D10" s="30"/>
      <c r="E10" s="100">
        <v>10</v>
      </c>
      <c r="F10" s="27">
        <v>7.4</v>
      </c>
      <c r="G10" s="102" t="s">
        <v>64</v>
      </c>
      <c r="H10" s="12"/>
    </row>
    <row r="11" spans="1:8" ht="15.75" thickBot="1" x14ac:dyDescent="0.3">
      <c r="A11" s="32"/>
      <c r="B11" s="11"/>
      <c r="C11" s="23" t="s">
        <v>21</v>
      </c>
      <c r="D11" s="30"/>
      <c r="E11" s="100">
        <v>10</v>
      </c>
      <c r="F11" s="27">
        <v>8.1999999999999993</v>
      </c>
      <c r="G11" s="34"/>
      <c r="H11" s="12"/>
    </row>
    <row r="12" spans="1:8" ht="34.5" customHeight="1" thickBot="1" x14ac:dyDescent="0.3">
      <c r="A12" s="32"/>
      <c r="B12" s="32"/>
      <c r="C12" s="103" t="s">
        <v>52</v>
      </c>
      <c r="D12" s="27">
        <f>SUM(D4:D11)</f>
        <v>0</v>
      </c>
      <c r="E12" s="27">
        <f>SUM(E4:E11)</f>
        <v>80</v>
      </c>
      <c r="F12" s="27">
        <f>SUM(F4:F11)</f>
        <v>57.8</v>
      </c>
      <c r="G12" s="34"/>
      <c r="H12" s="12"/>
    </row>
    <row r="13" spans="1:8" ht="25.5" customHeight="1" thickBot="1" x14ac:dyDescent="0.3">
      <c r="A13" s="11"/>
      <c r="B13" s="41" t="s">
        <v>1</v>
      </c>
      <c r="C13" s="23" t="s">
        <v>22</v>
      </c>
      <c r="D13" s="30"/>
      <c r="E13" s="56">
        <v>10</v>
      </c>
      <c r="F13" s="27">
        <v>7.4</v>
      </c>
      <c r="G13" s="34"/>
      <c r="H13" s="12"/>
    </row>
    <row r="14" spans="1:8" ht="15.75" thickBot="1" x14ac:dyDescent="0.3">
      <c r="A14" s="9"/>
      <c r="B14" s="11"/>
      <c r="C14" s="23" t="s">
        <v>23</v>
      </c>
      <c r="D14" s="30"/>
      <c r="E14" s="56" t="s">
        <v>58</v>
      </c>
      <c r="F14" s="27" t="s">
        <v>58</v>
      </c>
      <c r="G14" s="34"/>
      <c r="H14" s="12"/>
    </row>
    <row r="15" spans="1:8" ht="15.75" thickBot="1" x14ac:dyDescent="0.3">
      <c r="A15" s="9"/>
      <c r="B15" s="11"/>
      <c r="C15" s="23" t="s">
        <v>24</v>
      </c>
      <c r="D15" s="30"/>
      <c r="E15" s="56">
        <v>10</v>
      </c>
      <c r="F15" s="27">
        <v>7.3</v>
      </c>
      <c r="G15" s="102" t="s">
        <v>53</v>
      </c>
      <c r="H15" s="37">
        <f>D21/E21</f>
        <v>0</v>
      </c>
    </row>
    <row r="16" spans="1:8" ht="15.75" thickBot="1" x14ac:dyDescent="0.3">
      <c r="A16" s="9"/>
      <c r="B16" s="11"/>
      <c r="C16" s="23" t="s">
        <v>25</v>
      </c>
      <c r="D16" s="30"/>
      <c r="E16" s="56">
        <v>10</v>
      </c>
      <c r="F16" s="27">
        <v>6.7</v>
      </c>
      <c r="G16" s="102" t="s">
        <v>54</v>
      </c>
      <c r="H16" s="50">
        <v>30</v>
      </c>
    </row>
    <row r="17" spans="1:8" ht="15.75" thickBot="1" x14ac:dyDescent="0.3">
      <c r="A17" s="9"/>
      <c r="B17" s="11"/>
      <c r="C17" s="23" t="s">
        <v>26</v>
      </c>
      <c r="D17" s="30"/>
      <c r="E17" s="56">
        <v>10</v>
      </c>
      <c r="F17" s="27">
        <v>9.5</v>
      </c>
      <c r="G17" s="102" t="s">
        <v>55</v>
      </c>
      <c r="H17" s="37">
        <f>H15*0.3</f>
        <v>0</v>
      </c>
    </row>
    <row r="18" spans="1:8" ht="27" customHeight="1" thickBot="1" x14ac:dyDescent="0.3">
      <c r="A18" s="9"/>
      <c r="B18" s="11"/>
      <c r="C18" s="23" t="s">
        <v>27</v>
      </c>
      <c r="D18" s="30"/>
      <c r="E18" s="56">
        <v>10</v>
      </c>
      <c r="F18" s="27">
        <v>4.5999999999999996</v>
      </c>
      <c r="G18" s="102" t="s">
        <v>59</v>
      </c>
      <c r="H18" s="37">
        <f>H17*60</f>
        <v>0</v>
      </c>
    </row>
    <row r="19" spans="1:8" ht="15.75" thickBot="1" x14ac:dyDescent="0.3">
      <c r="A19" s="9"/>
      <c r="B19" s="11"/>
      <c r="C19" s="23" t="s">
        <v>28</v>
      </c>
      <c r="D19" s="30"/>
      <c r="E19" s="56">
        <v>10</v>
      </c>
      <c r="F19" s="27">
        <v>6.2</v>
      </c>
      <c r="G19" s="102" t="s">
        <v>60</v>
      </c>
      <c r="H19" s="39"/>
    </row>
    <row r="20" spans="1:8" ht="15.75" thickBot="1" x14ac:dyDescent="0.3">
      <c r="A20" s="32"/>
      <c r="B20" s="11"/>
      <c r="C20" s="23" t="s">
        <v>29</v>
      </c>
      <c r="D20" s="30"/>
      <c r="E20" s="56">
        <v>10</v>
      </c>
      <c r="F20" s="27">
        <v>9.5</v>
      </c>
      <c r="G20" s="34"/>
      <c r="H20" s="12"/>
    </row>
    <row r="21" spans="1:8" ht="40.5" customHeight="1" thickBot="1" x14ac:dyDescent="0.3">
      <c r="A21" s="32"/>
      <c r="B21" s="32"/>
      <c r="C21" s="103" t="s">
        <v>52</v>
      </c>
      <c r="D21" s="27">
        <f>SUM(D13:D20)</f>
        <v>0</v>
      </c>
      <c r="E21" s="27">
        <f>SUM(E13:E20)</f>
        <v>70</v>
      </c>
      <c r="F21" s="27">
        <f>SUM(F13:F20)</f>
        <v>51.2</v>
      </c>
      <c r="G21" s="34"/>
      <c r="H21" s="12"/>
    </row>
    <row r="22" spans="1:8" ht="15.75" thickBot="1" x14ac:dyDescent="0.3">
      <c r="A22" s="11"/>
      <c r="B22" s="42" t="s">
        <v>6</v>
      </c>
      <c r="C22" s="40" t="s">
        <v>30</v>
      </c>
      <c r="D22" s="56"/>
      <c r="E22" s="100">
        <v>6.6666999999999996</v>
      </c>
      <c r="F22" s="27">
        <v>4.8</v>
      </c>
      <c r="G22" s="102" t="s">
        <v>53</v>
      </c>
      <c r="H22" s="37">
        <f>D24/E24</f>
        <v>0</v>
      </c>
    </row>
    <row r="23" spans="1:8" ht="15.75" thickBot="1" x14ac:dyDescent="0.3">
      <c r="A23" s="9"/>
      <c r="B23" s="32"/>
      <c r="C23" s="40" t="s">
        <v>31</v>
      </c>
      <c r="D23" s="56"/>
      <c r="E23" s="100">
        <v>3.3332999999999999</v>
      </c>
      <c r="F23" s="27">
        <v>2.5</v>
      </c>
      <c r="G23" s="102" t="s">
        <v>54</v>
      </c>
      <c r="H23" s="50">
        <v>30</v>
      </c>
    </row>
    <row r="24" spans="1:8" ht="28.5" customHeight="1" thickBot="1" x14ac:dyDescent="0.3">
      <c r="A24" s="45"/>
      <c r="B24" s="44"/>
      <c r="C24" s="104" t="s">
        <v>52</v>
      </c>
      <c r="D24" s="46">
        <f>SUM(D22:D23)</f>
        <v>0</v>
      </c>
      <c r="E24" s="46">
        <f>SUM(E22:E23)</f>
        <v>10</v>
      </c>
      <c r="F24" s="27">
        <f>SUM(F22:F23)</f>
        <v>7.3</v>
      </c>
      <c r="G24" s="102" t="s">
        <v>55</v>
      </c>
      <c r="H24" s="37">
        <f>H22*0.3</f>
        <v>0</v>
      </c>
    </row>
    <row r="25" spans="1:8" ht="18.75" customHeight="1" x14ac:dyDescent="0.25">
      <c r="A25" s="45"/>
      <c r="B25" s="44"/>
      <c r="C25" s="48"/>
      <c r="D25" s="49"/>
      <c r="E25" s="49"/>
      <c r="F25" s="32"/>
      <c r="G25" s="35" t="s">
        <v>52</v>
      </c>
      <c r="H25" s="37">
        <f>H24*60</f>
        <v>0</v>
      </c>
    </row>
    <row r="26" spans="1:8" ht="15.75" thickBot="1" x14ac:dyDescent="0.3">
      <c r="A26" s="32"/>
      <c r="B26" s="3"/>
      <c r="C26" s="24"/>
      <c r="D26" s="18"/>
      <c r="E26" s="18"/>
      <c r="F26" s="9"/>
      <c r="G26" s="35" t="s">
        <v>60</v>
      </c>
      <c r="H26" s="12"/>
    </row>
    <row r="27" spans="1:8" ht="15.75" thickBot="1" x14ac:dyDescent="0.3">
      <c r="A27" s="116" t="s">
        <v>61</v>
      </c>
      <c r="B27" s="137" t="s">
        <v>32</v>
      </c>
      <c r="C27" s="120" t="s">
        <v>33</v>
      </c>
      <c r="D27" s="118" t="s">
        <v>34</v>
      </c>
      <c r="E27" s="13" t="s">
        <v>35</v>
      </c>
      <c r="F27" s="122" t="s">
        <v>202</v>
      </c>
      <c r="G27" s="129"/>
      <c r="H27" s="123"/>
    </row>
    <row r="28" spans="1:8" ht="29.25" customHeight="1" thickBot="1" x14ac:dyDescent="0.3">
      <c r="A28" s="117"/>
      <c r="B28" s="138"/>
      <c r="C28" s="121"/>
      <c r="D28" s="119"/>
      <c r="E28" s="16" t="s">
        <v>36</v>
      </c>
      <c r="F28" s="122"/>
      <c r="G28" s="129"/>
      <c r="H28" s="123"/>
    </row>
    <row r="29" spans="1:8" ht="18" thickBot="1" x14ac:dyDescent="0.3">
      <c r="A29" s="11"/>
      <c r="B29" s="2" t="s">
        <v>37</v>
      </c>
      <c r="C29" s="30"/>
      <c r="D29" s="30"/>
      <c r="E29" s="65" t="e">
        <f>C29/D29</f>
        <v>#DIV/0!</v>
      </c>
      <c r="F29" s="27">
        <v>63.9</v>
      </c>
      <c r="G29" s="102" t="s">
        <v>62</v>
      </c>
      <c r="H29" s="66" t="e">
        <f>E33</f>
        <v>#DIV/0!</v>
      </c>
    </row>
    <row r="30" spans="1:8" ht="15.75" thickBot="1" x14ac:dyDescent="0.3">
      <c r="A30" s="11"/>
      <c r="B30" s="2" t="s">
        <v>38</v>
      </c>
      <c r="C30" s="30"/>
      <c r="D30" s="30"/>
      <c r="E30" s="65" t="e">
        <f>C30/D30</f>
        <v>#DIV/0!</v>
      </c>
      <c r="F30" s="27">
        <v>65.099999999999994</v>
      </c>
      <c r="G30" s="102" t="s">
        <v>54</v>
      </c>
      <c r="H30" s="50">
        <v>25</v>
      </c>
    </row>
    <row r="31" spans="1:8" ht="15.75" thickBot="1" x14ac:dyDescent="0.3">
      <c r="A31" s="11"/>
      <c r="B31" s="2" t="s">
        <v>39</v>
      </c>
      <c r="C31" s="30"/>
      <c r="D31" s="30"/>
      <c r="E31" s="65" t="e">
        <f>C31/D31</f>
        <v>#DIV/0!</v>
      </c>
      <c r="F31" s="27">
        <v>59</v>
      </c>
      <c r="G31" s="102" t="s">
        <v>63</v>
      </c>
      <c r="H31" s="69" t="e">
        <f>H29*25</f>
        <v>#DIV/0!</v>
      </c>
    </row>
    <row r="32" spans="1:8" ht="15.75" thickBot="1" x14ac:dyDescent="0.3">
      <c r="A32" s="11"/>
      <c r="B32" s="2" t="s">
        <v>40</v>
      </c>
      <c r="C32" s="30"/>
      <c r="D32" s="30"/>
      <c r="E32" s="65" t="e">
        <f>C32/D32</f>
        <v>#DIV/0!</v>
      </c>
      <c r="F32" s="27">
        <v>62.3</v>
      </c>
      <c r="G32" s="34"/>
      <c r="H32" s="12"/>
    </row>
    <row r="33" spans="1:9" ht="15.75" thickBot="1" x14ac:dyDescent="0.3">
      <c r="A33" s="11"/>
      <c r="B33" s="2" t="s">
        <v>41</v>
      </c>
      <c r="C33" s="31">
        <f>SUM(C29:C32)</f>
        <v>0</v>
      </c>
      <c r="D33" s="31">
        <f>SUM(D29:D32)</f>
        <v>0</v>
      </c>
      <c r="E33" s="65" t="e">
        <f>C33/D33</f>
        <v>#DIV/0!</v>
      </c>
      <c r="F33" s="27">
        <v>62.8</v>
      </c>
      <c r="G33" s="34"/>
      <c r="H33" s="12"/>
    </row>
    <row r="34" spans="1:9" ht="15.75" thickBot="1" x14ac:dyDescent="0.3">
      <c r="A34" s="4"/>
      <c r="B34" s="5"/>
      <c r="C34" s="25"/>
      <c r="D34" s="19"/>
      <c r="E34" s="19"/>
      <c r="F34" s="14"/>
      <c r="G34" s="36"/>
      <c r="H34" s="38"/>
    </row>
    <row r="35" spans="1:9" ht="15.75" thickBot="1" x14ac:dyDescent="0.3">
      <c r="A35" s="7"/>
      <c r="B35" s="3"/>
      <c r="C35" s="24"/>
      <c r="D35" s="18"/>
      <c r="E35" s="18"/>
      <c r="F35" s="9"/>
      <c r="G35" s="34"/>
      <c r="H35" s="12"/>
    </row>
    <row r="36" spans="1:9" ht="38.25" thickBot="1" x14ac:dyDescent="0.3">
      <c r="A36" s="15" t="s">
        <v>65</v>
      </c>
      <c r="B36" s="2"/>
      <c r="C36" s="23" t="s">
        <v>42</v>
      </c>
      <c r="D36" s="16" t="s">
        <v>43</v>
      </c>
      <c r="E36" s="18" t="s">
        <v>44</v>
      </c>
      <c r="F36" s="110" t="s">
        <v>51</v>
      </c>
      <c r="G36" s="109" t="s">
        <v>208</v>
      </c>
      <c r="H36" s="102" t="s">
        <v>66</v>
      </c>
      <c r="I36" s="67">
        <f>E41/F41</f>
        <v>0</v>
      </c>
    </row>
    <row r="37" spans="1:9" ht="18" thickBot="1" x14ac:dyDescent="0.3">
      <c r="A37" s="11"/>
      <c r="B37" s="2" t="s">
        <v>45</v>
      </c>
      <c r="C37" s="30"/>
      <c r="D37" s="30"/>
      <c r="E37" s="105"/>
      <c r="F37" s="60">
        <v>3</v>
      </c>
      <c r="G37" s="106">
        <v>2</v>
      </c>
      <c r="H37" s="102" t="s">
        <v>54</v>
      </c>
      <c r="I37" s="50">
        <v>15</v>
      </c>
    </row>
    <row r="38" spans="1:9" ht="23.25" customHeight="1" thickBot="1" x14ac:dyDescent="0.3">
      <c r="A38" s="11"/>
      <c r="B38" s="2" t="s">
        <v>38</v>
      </c>
      <c r="C38" s="30"/>
      <c r="D38" s="30"/>
      <c r="E38" s="105"/>
      <c r="F38" s="60">
        <v>3</v>
      </c>
      <c r="G38" s="106">
        <v>1</v>
      </c>
      <c r="H38" s="102" t="s">
        <v>209</v>
      </c>
      <c r="I38" s="69">
        <f>I36*I37</f>
        <v>0</v>
      </c>
    </row>
    <row r="39" spans="1:9" ht="15.75" thickBot="1" x14ac:dyDescent="0.3">
      <c r="A39" s="11"/>
      <c r="B39" s="2" t="s">
        <v>46</v>
      </c>
      <c r="C39" s="30"/>
      <c r="D39" s="30"/>
      <c r="E39" s="105"/>
      <c r="F39" s="60">
        <v>3</v>
      </c>
      <c r="G39" s="106">
        <v>2</v>
      </c>
      <c r="H39" s="35"/>
      <c r="I39" s="12"/>
    </row>
    <row r="40" spans="1:9" ht="15.75" thickBot="1" x14ac:dyDescent="0.3">
      <c r="A40" s="11"/>
      <c r="B40" s="2" t="s">
        <v>40</v>
      </c>
      <c r="C40" s="30"/>
      <c r="D40" s="30"/>
      <c r="E40" s="105"/>
      <c r="F40" s="60">
        <v>3</v>
      </c>
      <c r="G40" s="106">
        <v>1</v>
      </c>
      <c r="H40" s="34"/>
      <c r="I40" s="12"/>
    </row>
    <row r="41" spans="1:9" ht="15.75" thickBot="1" x14ac:dyDescent="0.3">
      <c r="A41" s="4"/>
      <c r="B41" s="4"/>
      <c r="C41" s="22"/>
      <c r="D41" s="19"/>
      <c r="E41" s="108">
        <f>SUM(E37:E40)</f>
        <v>0</v>
      </c>
      <c r="F41" s="60">
        <v>12</v>
      </c>
      <c r="G41" s="106">
        <f>SUM(G37:G40)</f>
        <v>6</v>
      </c>
      <c r="H41" s="34"/>
      <c r="I41" s="12"/>
    </row>
    <row r="42" spans="1:9" x14ac:dyDescent="0.25">
      <c r="A42" s="53" t="s">
        <v>12</v>
      </c>
      <c r="B42" s="118" t="s">
        <v>2</v>
      </c>
      <c r="C42" s="147"/>
      <c r="D42" s="128"/>
      <c r="E42" s="123"/>
      <c r="F42" s="123"/>
      <c r="G42" s="129"/>
      <c r="H42" s="123"/>
    </row>
    <row r="43" spans="1:9" ht="19.5" thickBot="1" x14ac:dyDescent="0.3">
      <c r="A43" s="15" t="s">
        <v>47</v>
      </c>
      <c r="B43" s="119"/>
      <c r="C43" s="148"/>
      <c r="D43" s="128"/>
      <c r="E43" s="123"/>
      <c r="F43" s="123"/>
      <c r="G43" s="129"/>
      <c r="H43" s="123"/>
    </row>
    <row r="44" spans="1:9" x14ac:dyDescent="0.25">
      <c r="A44" s="51"/>
      <c r="B44" s="132" t="s">
        <v>204</v>
      </c>
      <c r="C44" s="134">
        <v>1.6</v>
      </c>
      <c r="D44" s="130"/>
      <c r="E44" s="123"/>
      <c r="F44" s="136"/>
      <c r="G44" s="145" t="s">
        <v>48</v>
      </c>
      <c r="H44" s="143" t="s">
        <v>17</v>
      </c>
    </row>
    <row r="45" spans="1:9" ht="19.5" thickBot="1" x14ac:dyDescent="0.3">
      <c r="A45" s="52"/>
      <c r="B45" s="133"/>
      <c r="C45" s="135"/>
      <c r="D45" s="130"/>
      <c r="E45" s="123"/>
      <c r="F45" s="136"/>
      <c r="G45" s="146"/>
      <c r="H45" s="144"/>
    </row>
  </sheetData>
  <sheetProtection password="C6B4" sheet="1" objects="1" scenarios="1" selectLockedCells="1"/>
  <mergeCells count="21">
    <mergeCell ref="H44:H45"/>
    <mergeCell ref="B44:B45"/>
    <mergeCell ref="C44:C45"/>
    <mergeCell ref="D44:D45"/>
    <mergeCell ref="E44:E45"/>
    <mergeCell ref="F44:F45"/>
    <mergeCell ref="G44:G45"/>
    <mergeCell ref="H27:H28"/>
    <mergeCell ref="B42:B43"/>
    <mergeCell ref="C42:C43"/>
    <mergeCell ref="D42:D43"/>
    <mergeCell ref="E42:E43"/>
    <mergeCell ref="F42:F43"/>
    <mergeCell ref="G42:G43"/>
    <mergeCell ref="H42:H43"/>
    <mergeCell ref="G27:G28"/>
    <mergeCell ref="A27:A28"/>
    <mergeCell ref="B27:B28"/>
    <mergeCell ref="C27:C28"/>
    <mergeCell ref="D27:D28"/>
    <mergeCell ref="F27:F28"/>
  </mergeCells>
  <pageMargins left="0.7" right="0.7" top="0.75" bottom="0.75" header="0.3" footer="0.3"/>
  <pageSetup scale="58" orientation="portrait" r:id="rId1"/>
  <headerFooter>
    <oddHeader>&amp;CDistrict One Stop Shop for HS</oddHeader>
  </headerFooter>
  <colBreaks count="1" manualBreakCount="1">
    <brk id="10" max="4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D1" workbookViewId="0">
      <selection activeCell="D8" sqref="D8"/>
    </sheetView>
  </sheetViews>
  <sheetFormatPr defaultRowHeight="12.75" x14ac:dyDescent="0.2"/>
  <cols>
    <col min="1" max="1" width="8.85546875" style="82" hidden="1" customWidth="1"/>
    <col min="2" max="2" width="8.7109375" style="82" hidden="1" customWidth="1"/>
    <col min="3" max="3" width="11.42578125" style="82" hidden="1" customWidth="1"/>
    <col min="4" max="4" width="22.5703125" style="82" customWidth="1"/>
    <col min="5" max="5" width="9.140625" style="87"/>
    <col min="6" max="256" width="9.140625" style="82"/>
    <col min="257" max="259" width="0" style="82" hidden="1" customWidth="1"/>
    <col min="260" max="260" width="22.5703125" style="82" customWidth="1"/>
    <col min="261" max="512" width="9.140625" style="82"/>
    <col min="513" max="515" width="0" style="82" hidden="1" customWidth="1"/>
    <col min="516" max="516" width="22.5703125" style="82" customWidth="1"/>
    <col min="517" max="768" width="9.140625" style="82"/>
    <col min="769" max="771" width="0" style="82" hidden="1" customWidth="1"/>
    <col min="772" max="772" width="22.5703125" style="82" customWidth="1"/>
    <col min="773" max="1024" width="9.140625" style="82"/>
    <col min="1025" max="1027" width="0" style="82" hidden="1" customWidth="1"/>
    <col min="1028" max="1028" width="22.5703125" style="82" customWidth="1"/>
    <col min="1029" max="1280" width="9.140625" style="82"/>
    <col min="1281" max="1283" width="0" style="82" hidden="1" customWidth="1"/>
    <col min="1284" max="1284" width="22.5703125" style="82" customWidth="1"/>
    <col min="1285" max="1536" width="9.140625" style="82"/>
    <col min="1537" max="1539" width="0" style="82" hidden="1" customWidth="1"/>
    <col min="1540" max="1540" width="22.5703125" style="82" customWidth="1"/>
    <col min="1541" max="1792" width="9.140625" style="82"/>
    <col min="1793" max="1795" width="0" style="82" hidden="1" customWidth="1"/>
    <col min="1796" max="1796" width="22.5703125" style="82" customWidth="1"/>
    <col min="1797" max="2048" width="9.140625" style="82"/>
    <col min="2049" max="2051" width="0" style="82" hidden="1" customWidth="1"/>
    <col min="2052" max="2052" width="22.5703125" style="82" customWidth="1"/>
    <col min="2053" max="2304" width="9.140625" style="82"/>
    <col min="2305" max="2307" width="0" style="82" hidden="1" customWidth="1"/>
    <col min="2308" max="2308" width="22.5703125" style="82" customWidth="1"/>
    <col min="2309" max="2560" width="9.140625" style="82"/>
    <col min="2561" max="2563" width="0" style="82" hidden="1" customWidth="1"/>
    <col min="2564" max="2564" width="22.5703125" style="82" customWidth="1"/>
    <col min="2565" max="2816" width="9.140625" style="82"/>
    <col min="2817" max="2819" width="0" style="82" hidden="1" customWidth="1"/>
    <col min="2820" max="2820" width="22.5703125" style="82" customWidth="1"/>
    <col min="2821" max="3072" width="9.140625" style="82"/>
    <col min="3073" max="3075" width="0" style="82" hidden="1" customWidth="1"/>
    <col min="3076" max="3076" width="22.5703125" style="82" customWidth="1"/>
    <col min="3077" max="3328" width="9.140625" style="82"/>
    <col min="3329" max="3331" width="0" style="82" hidden="1" customWidth="1"/>
    <col min="3332" max="3332" width="22.5703125" style="82" customWidth="1"/>
    <col min="3333" max="3584" width="9.140625" style="82"/>
    <col min="3585" max="3587" width="0" style="82" hidden="1" customWidth="1"/>
    <col min="3588" max="3588" width="22.5703125" style="82" customWidth="1"/>
    <col min="3589" max="3840" width="9.140625" style="82"/>
    <col min="3841" max="3843" width="0" style="82" hidden="1" customWidth="1"/>
    <col min="3844" max="3844" width="22.5703125" style="82" customWidth="1"/>
    <col min="3845" max="4096" width="9.140625" style="82"/>
    <col min="4097" max="4099" width="0" style="82" hidden="1" customWidth="1"/>
    <col min="4100" max="4100" width="22.5703125" style="82" customWidth="1"/>
    <col min="4101" max="4352" width="9.140625" style="82"/>
    <col min="4353" max="4355" width="0" style="82" hidden="1" customWidth="1"/>
    <col min="4356" max="4356" width="22.5703125" style="82" customWidth="1"/>
    <col min="4357" max="4608" width="9.140625" style="82"/>
    <col min="4609" max="4611" width="0" style="82" hidden="1" customWidth="1"/>
    <col min="4612" max="4612" width="22.5703125" style="82" customWidth="1"/>
    <col min="4613" max="4864" width="9.140625" style="82"/>
    <col min="4865" max="4867" width="0" style="82" hidden="1" customWidth="1"/>
    <col min="4868" max="4868" width="22.5703125" style="82" customWidth="1"/>
    <col min="4869" max="5120" width="9.140625" style="82"/>
    <col min="5121" max="5123" width="0" style="82" hidden="1" customWidth="1"/>
    <col min="5124" max="5124" width="22.5703125" style="82" customWidth="1"/>
    <col min="5125" max="5376" width="9.140625" style="82"/>
    <col min="5377" max="5379" width="0" style="82" hidden="1" customWidth="1"/>
    <col min="5380" max="5380" width="22.5703125" style="82" customWidth="1"/>
    <col min="5381" max="5632" width="9.140625" style="82"/>
    <col min="5633" max="5635" width="0" style="82" hidden="1" customWidth="1"/>
    <col min="5636" max="5636" width="22.5703125" style="82" customWidth="1"/>
    <col min="5637" max="5888" width="9.140625" style="82"/>
    <col min="5889" max="5891" width="0" style="82" hidden="1" customWidth="1"/>
    <col min="5892" max="5892" width="22.5703125" style="82" customWidth="1"/>
    <col min="5893" max="6144" width="9.140625" style="82"/>
    <col min="6145" max="6147" width="0" style="82" hidden="1" customWidth="1"/>
    <col min="6148" max="6148" width="22.5703125" style="82" customWidth="1"/>
    <col min="6149" max="6400" width="9.140625" style="82"/>
    <col min="6401" max="6403" width="0" style="82" hidden="1" customWidth="1"/>
    <col min="6404" max="6404" width="22.5703125" style="82" customWidth="1"/>
    <col min="6405" max="6656" width="9.140625" style="82"/>
    <col min="6657" max="6659" width="0" style="82" hidden="1" customWidth="1"/>
    <col min="6660" max="6660" width="22.5703125" style="82" customWidth="1"/>
    <col min="6661" max="6912" width="9.140625" style="82"/>
    <col min="6913" max="6915" width="0" style="82" hidden="1" customWidth="1"/>
    <col min="6916" max="6916" width="22.5703125" style="82" customWidth="1"/>
    <col min="6917" max="7168" width="9.140625" style="82"/>
    <col min="7169" max="7171" width="0" style="82" hidden="1" customWidth="1"/>
    <col min="7172" max="7172" width="22.5703125" style="82" customWidth="1"/>
    <col min="7173" max="7424" width="9.140625" style="82"/>
    <col min="7425" max="7427" width="0" style="82" hidden="1" customWidth="1"/>
    <col min="7428" max="7428" width="22.5703125" style="82" customWidth="1"/>
    <col min="7429" max="7680" width="9.140625" style="82"/>
    <col min="7681" max="7683" width="0" style="82" hidden="1" customWidth="1"/>
    <col min="7684" max="7684" width="22.5703125" style="82" customWidth="1"/>
    <col min="7685" max="7936" width="9.140625" style="82"/>
    <col min="7937" max="7939" width="0" style="82" hidden="1" customWidth="1"/>
    <col min="7940" max="7940" width="22.5703125" style="82" customWidth="1"/>
    <col min="7941" max="8192" width="9.140625" style="82"/>
    <col min="8193" max="8195" width="0" style="82" hidden="1" customWidth="1"/>
    <col min="8196" max="8196" width="22.5703125" style="82" customWidth="1"/>
    <col min="8197" max="8448" width="9.140625" style="82"/>
    <col min="8449" max="8451" width="0" style="82" hidden="1" customWidth="1"/>
    <col min="8452" max="8452" width="22.5703125" style="82" customWidth="1"/>
    <col min="8453" max="8704" width="9.140625" style="82"/>
    <col min="8705" max="8707" width="0" style="82" hidden="1" customWidth="1"/>
    <col min="8708" max="8708" width="22.5703125" style="82" customWidth="1"/>
    <col min="8709" max="8960" width="9.140625" style="82"/>
    <col min="8961" max="8963" width="0" style="82" hidden="1" customWidth="1"/>
    <col min="8964" max="8964" width="22.5703125" style="82" customWidth="1"/>
    <col min="8965" max="9216" width="9.140625" style="82"/>
    <col min="9217" max="9219" width="0" style="82" hidden="1" customWidth="1"/>
    <col min="9220" max="9220" width="22.5703125" style="82" customWidth="1"/>
    <col min="9221" max="9472" width="9.140625" style="82"/>
    <col min="9473" max="9475" width="0" style="82" hidden="1" customWidth="1"/>
    <col min="9476" max="9476" width="22.5703125" style="82" customWidth="1"/>
    <col min="9477" max="9728" width="9.140625" style="82"/>
    <col min="9729" max="9731" width="0" style="82" hidden="1" customWidth="1"/>
    <col min="9732" max="9732" width="22.5703125" style="82" customWidth="1"/>
    <col min="9733" max="9984" width="9.140625" style="82"/>
    <col min="9985" max="9987" width="0" style="82" hidden="1" customWidth="1"/>
    <col min="9988" max="9988" width="22.5703125" style="82" customWidth="1"/>
    <col min="9989" max="10240" width="9.140625" style="82"/>
    <col min="10241" max="10243" width="0" style="82" hidden="1" customWidth="1"/>
    <col min="10244" max="10244" width="22.5703125" style="82" customWidth="1"/>
    <col min="10245" max="10496" width="9.140625" style="82"/>
    <col min="10497" max="10499" width="0" style="82" hidden="1" customWidth="1"/>
    <col min="10500" max="10500" width="22.5703125" style="82" customWidth="1"/>
    <col min="10501" max="10752" width="9.140625" style="82"/>
    <col min="10753" max="10755" width="0" style="82" hidden="1" customWidth="1"/>
    <col min="10756" max="10756" width="22.5703125" style="82" customWidth="1"/>
    <col min="10757" max="11008" width="9.140625" style="82"/>
    <col min="11009" max="11011" width="0" style="82" hidden="1" customWidth="1"/>
    <col min="11012" max="11012" width="22.5703125" style="82" customWidth="1"/>
    <col min="11013" max="11264" width="9.140625" style="82"/>
    <col min="11265" max="11267" width="0" style="82" hidden="1" customWidth="1"/>
    <col min="11268" max="11268" width="22.5703125" style="82" customWidth="1"/>
    <col min="11269" max="11520" width="9.140625" style="82"/>
    <col min="11521" max="11523" width="0" style="82" hidden="1" customWidth="1"/>
    <col min="11524" max="11524" width="22.5703125" style="82" customWidth="1"/>
    <col min="11525" max="11776" width="9.140625" style="82"/>
    <col min="11777" max="11779" width="0" style="82" hidden="1" customWidth="1"/>
    <col min="11780" max="11780" width="22.5703125" style="82" customWidth="1"/>
    <col min="11781" max="12032" width="9.140625" style="82"/>
    <col min="12033" max="12035" width="0" style="82" hidden="1" customWidth="1"/>
    <col min="12036" max="12036" width="22.5703125" style="82" customWidth="1"/>
    <col min="12037" max="12288" width="9.140625" style="82"/>
    <col min="12289" max="12291" width="0" style="82" hidden="1" customWidth="1"/>
    <col min="12292" max="12292" width="22.5703125" style="82" customWidth="1"/>
    <col min="12293" max="12544" width="9.140625" style="82"/>
    <col min="12545" max="12547" width="0" style="82" hidden="1" customWidth="1"/>
    <col min="12548" max="12548" width="22.5703125" style="82" customWidth="1"/>
    <col min="12549" max="12800" width="9.140625" style="82"/>
    <col min="12801" max="12803" width="0" style="82" hidden="1" customWidth="1"/>
    <col min="12804" max="12804" width="22.5703125" style="82" customWidth="1"/>
    <col min="12805" max="13056" width="9.140625" style="82"/>
    <col min="13057" max="13059" width="0" style="82" hidden="1" customWidth="1"/>
    <col min="13060" max="13060" width="22.5703125" style="82" customWidth="1"/>
    <col min="13061" max="13312" width="9.140625" style="82"/>
    <col min="13313" max="13315" width="0" style="82" hidden="1" customWidth="1"/>
    <col min="13316" max="13316" width="22.5703125" style="82" customWidth="1"/>
    <col min="13317" max="13568" width="9.140625" style="82"/>
    <col min="13569" max="13571" width="0" style="82" hidden="1" customWidth="1"/>
    <col min="13572" max="13572" width="22.5703125" style="82" customWidth="1"/>
    <col min="13573" max="13824" width="9.140625" style="82"/>
    <col min="13825" max="13827" width="0" style="82" hidden="1" customWidth="1"/>
    <col min="13828" max="13828" width="22.5703125" style="82" customWidth="1"/>
    <col min="13829" max="14080" width="9.140625" style="82"/>
    <col min="14081" max="14083" width="0" style="82" hidden="1" customWidth="1"/>
    <col min="14084" max="14084" width="22.5703125" style="82" customWidth="1"/>
    <col min="14085" max="14336" width="9.140625" style="82"/>
    <col min="14337" max="14339" width="0" style="82" hidden="1" customWidth="1"/>
    <col min="14340" max="14340" width="22.5703125" style="82" customWidth="1"/>
    <col min="14341" max="14592" width="9.140625" style="82"/>
    <col min="14593" max="14595" width="0" style="82" hidden="1" customWidth="1"/>
    <col min="14596" max="14596" width="22.5703125" style="82" customWidth="1"/>
    <col min="14597" max="14848" width="9.140625" style="82"/>
    <col min="14849" max="14851" width="0" style="82" hidden="1" customWidth="1"/>
    <col min="14852" max="14852" width="22.5703125" style="82" customWidth="1"/>
    <col min="14853" max="15104" width="9.140625" style="82"/>
    <col min="15105" max="15107" width="0" style="82" hidden="1" customWidth="1"/>
    <col min="15108" max="15108" width="22.5703125" style="82" customWidth="1"/>
    <col min="15109" max="15360" width="9.140625" style="82"/>
    <col min="15361" max="15363" width="0" style="82" hidden="1" customWidth="1"/>
    <col min="15364" max="15364" width="22.5703125" style="82" customWidth="1"/>
    <col min="15365" max="15616" width="9.140625" style="82"/>
    <col min="15617" max="15619" width="0" style="82" hidden="1" customWidth="1"/>
    <col min="15620" max="15620" width="22.5703125" style="82" customWidth="1"/>
    <col min="15621" max="15872" width="9.140625" style="82"/>
    <col min="15873" max="15875" width="0" style="82" hidden="1" customWidth="1"/>
    <col min="15876" max="15876" width="22.5703125" style="82" customWidth="1"/>
    <col min="15877" max="16128" width="9.140625" style="82"/>
    <col min="16129" max="16131" width="0" style="82" hidden="1" customWidth="1"/>
    <col min="16132" max="16132" width="22.5703125" style="82" customWidth="1"/>
    <col min="16133" max="16384" width="9.140625" style="82"/>
  </cols>
  <sheetData>
    <row r="1" spans="1:5" s="78" customFormat="1" ht="26.25" x14ac:dyDescent="0.25">
      <c r="A1" s="75" t="s">
        <v>132</v>
      </c>
      <c r="B1" s="75" t="s">
        <v>133</v>
      </c>
      <c r="C1" s="75" t="s">
        <v>134</v>
      </c>
      <c r="D1" s="76" t="s">
        <v>135</v>
      </c>
      <c r="E1" s="77" t="s">
        <v>136</v>
      </c>
    </row>
    <row r="2" spans="1:5" ht="18" x14ac:dyDescent="0.25">
      <c r="A2" s="79" t="s">
        <v>137</v>
      </c>
      <c r="B2" s="79" t="s">
        <v>138</v>
      </c>
      <c r="C2" s="79" t="s">
        <v>139</v>
      </c>
      <c r="D2" s="80" t="s">
        <v>140</v>
      </c>
      <c r="E2" s="81">
        <v>15.9</v>
      </c>
    </row>
    <row r="3" spans="1:5" ht="18" x14ac:dyDescent="0.25">
      <c r="A3" s="79" t="s">
        <v>137</v>
      </c>
      <c r="B3" s="79" t="s">
        <v>138</v>
      </c>
      <c r="C3" s="79" t="s">
        <v>141</v>
      </c>
      <c r="D3" s="83" t="s">
        <v>142</v>
      </c>
      <c r="E3" s="84">
        <v>14.8</v>
      </c>
    </row>
    <row r="4" spans="1:5" ht="18" x14ac:dyDescent="0.25">
      <c r="A4" s="79" t="s">
        <v>137</v>
      </c>
      <c r="B4" s="79" t="s">
        <v>138</v>
      </c>
      <c r="C4" s="79" t="s">
        <v>143</v>
      </c>
      <c r="D4" s="85" t="s">
        <v>144</v>
      </c>
      <c r="E4" s="86">
        <v>14.1</v>
      </c>
    </row>
    <row r="5" spans="1:5" ht="18" x14ac:dyDescent="0.25">
      <c r="A5" s="79" t="s">
        <v>137</v>
      </c>
      <c r="B5" s="79" t="s">
        <v>138</v>
      </c>
      <c r="C5" s="79" t="s">
        <v>145</v>
      </c>
      <c r="D5" s="85" t="s">
        <v>146</v>
      </c>
      <c r="E5" s="86">
        <v>16.7</v>
      </c>
    </row>
    <row r="6" spans="1:5" ht="18" x14ac:dyDescent="0.25">
      <c r="A6" s="79" t="s">
        <v>137</v>
      </c>
      <c r="B6" s="79" t="s">
        <v>138</v>
      </c>
      <c r="C6" s="79" t="s">
        <v>147</v>
      </c>
      <c r="D6" s="85" t="s">
        <v>148</v>
      </c>
      <c r="E6" s="86">
        <v>11.5</v>
      </c>
    </row>
    <row r="7" spans="1:5" ht="18" x14ac:dyDescent="0.25">
      <c r="A7" s="79" t="s">
        <v>137</v>
      </c>
      <c r="B7" s="79" t="s">
        <v>138</v>
      </c>
      <c r="C7" s="79" t="s">
        <v>149</v>
      </c>
      <c r="D7" s="85" t="s">
        <v>150</v>
      </c>
      <c r="E7" s="86">
        <v>15.4</v>
      </c>
    </row>
    <row r="8" spans="1:5" ht="18" x14ac:dyDescent="0.25">
      <c r="A8" s="79" t="s">
        <v>137</v>
      </c>
      <c r="B8" s="79" t="s">
        <v>138</v>
      </c>
      <c r="C8" s="79" t="s">
        <v>151</v>
      </c>
      <c r="D8" s="85" t="s">
        <v>152</v>
      </c>
      <c r="E8" s="86">
        <v>13.5</v>
      </c>
    </row>
    <row r="9" spans="1:5" ht="18" x14ac:dyDescent="0.25">
      <c r="A9" s="79" t="s">
        <v>137</v>
      </c>
      <c r="B9" s="79" t="s">
        <v>138</v>
      </c>
      <c r="C9" s="79" t="s">
        <v>153</v>
      </c>
      <c r="D9" s="85" t="s">
        <v>154</v>
      </c>
      <c r="E9" s="86">
        <v>13.9</v>
      </c>
    </row>
    <row r="10" spans="1:5" ht="18" x14ac:dyDescent="0.25">
      <c r="A10" s="79" t="s">
        <v>137</v>
      </c>
      <c r="B10" s="79" t="s">
        <v>138</v>
      </c>
      <c r="C10" s="79" t="s">
        <v>155</v>
      </c>
      <c r="D10" s="85" t="s">
        <v>156</v>
      </c>
      <c r="E10" s="86">
        <v>13.9</v>
      </c>
    </row>
    <row r="11" spans="1:5" ht="18" x14ac:dyDescent="0.25">
      <c r="A11" s="79" t="s">
        <v>137</v>
      </c>
      <c r="B11" s="79" t="s">
        <v>138</v>
      </c>
      <c r="C11" s="79" t="s">
        <v>157</v>
      </c>
      <c r="D11" s="85" t="s">
        <v>158</v>
      </c>
      <c r="E11" s="86">
        <v>12.5</v>
      </c>
    </row>
    <row r="12" spans="1:5" ht="18" x14ac:dyDescent="0.25">
      <c r="A12" s="79" t="s">
        <v>137</v>
      </c>
      <c r="B12" s="79" t="s">
        <v>138</v>
      </c>
      <c r="C12" s="79" t="s">
        <v>159</v>
      </c>
      <c r="D12" s="85" t="s">
        <v>160</v>
      </c>
      <c r="E12" s="86">
        <v>16.3</v>
      </c>
    </row>
    <row r="13" spans="1:5" ht="18" x14ac:dyDescent="0.25">
      <c r="A13" s="79" t="s">
        <v>137</v>
      </c>
      <c r="B13" s="79" t="s">
        <v>138</v>
      </c>
      <c r="C13" s="79" t="s">
        <v>161</v>
      </c>
      <c r="D13" s="85" t="s">
        <v>162</v>
      </c>
      <c r="E13" s="86">
        <v>9.8000000000000007</v>
      </c>
    </row>
    <row r="14" spans="1:5" ht="18" x14ac:dyDescent="0.25">
      <c r="A14" s="79" t="s">
        <v>137</v>
      </c>
      <c r="B14" s="79" t="s">
        <v>138</v>
      </c>
      <c r="C14" s="79" t="s">
        <v>163</v>
      </c>
      <c r="D14" s="85" t="s">
        <v>164</v>
      </c>
      <c r="E14" s="86">
        <v>16.399999999999999</v>
      </c>
    </row>
    <row r="15" spans="1:5" ht="18" x14ac:dyDescent="0.25">
      <c r="A15" s="79" t="s">
        <v>137</v>
      </c>
      <c r="B15" s="79" t="s">
        <v>138</v>
      </c>
      <c r="C15" s="79" t="s">
        <v>165</v>
      </c>
      <c r="D15" s="85" t="s">
        <v>166</v>
      </c>
      <c r="E15" s="86">
        <v>16.100000000000001</v>
      </c>
    </row>
    <row r="16" spans="1:5" ht="18" x14ac:dyDescent="0.25">
      <c r="A16" s="79" t="s">
        <v>137</v>
      </c>
      <c r="B16" s="79" t="s">
        <v>138</v>
      </c>
      <c r="C16" s="79" t="s">
        <v>167</v>
      </c>
      <c r="D16" s="85" t="s">
        <v>168</v>
      </c>
      <c r="E16" s="86">
        <v>16.3</v>
      </c>
    </row>
    <row r="17" spans="1:5" ht="18" x14ac:dyDescent="0.25">
      <c r="A17" s="79" t="s">
        <v>137</v>
      </c>
      <c r="B17" s="79" t="s">
        <v>138</v>
      </c>
      <c r="C17" s="79" t="s">
        <v>169</v>
      </c>
      <c r="D17" s="85" t="s">
        <v>170</v>
      </c>
      <c r="E17" s="86">
        <v>16.399999999999999</v>
      </c>
    </row>
    <row r="18" spans="1:5" ht="18" x14ac:dyDescent="0.25">
      <c r="A18" s="79" t="s">
        <v>137</v>
      </c>
      <c r="B18" s="79" t="s">
        <v>169</v>
      </c>
      <c r="C18" s="79" t="s">
        <v>169</v>
      </c>
      <c r="D18" s="85" t="s">
        <v>171</v>
      </c>
      <c r="E18" s="86">
        <v>18.7</v>
      </c>
    </row>
    <row r="19" spans="1:5" ht="18" x14ac:dyDescent="0.25">
      <c r="D19" s="85" t="s">
        <v>172</v>
      </c>
      <c r="E19" s="86">
        <v>14.6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D1" workbookViewId="0">
      <selection activeCell="N9" sqref="N9"/>
    </sheetView>
  </sheetViews>
  <sheetFormatPr defaultRowHeight="12.75" x14ac:dyDescent="0.2"/>
  <cols>
    <col min="1" max="1" width="8.85546875" style="82" hidden="1" customWidth="1"/>
    <col min="2" max="2" width="8.7109375" style="82" hidden="1" customWidth="1"/>
    <col min="3" max="3" width="11.42578125" style="82" hidden="1" customWidth="1"/>
    <col min="4" max="4" width="23.85546875" style="82" customWidth="1"/>
    <col min="5" max="5" width="9.140625" style="87"/>
    <col min="6" max="256" width="9.140625" style="82"/>
    <col min="257" max="259" width="0" style="82" hidden="1" customWidth="1"/>
    <col min="260" max="260" width="23.85546875" style="82" customWidth="1"/>
    <col min="261" max="512" width="9.140625" style="82"/>
    <col min="513" max="515" width="0" style="82" hidden="1" customWidth="1"/>
    <col min="516" max="516" width="23.85546875" style="82" customWidth="1"/>
    <col min="517" max="768" width="9.140625" style="82"/>
    <col min="769" max="771" width="0" style="82" hidden="1" customWidth="1"/>
    <col min="772" max="772" width="23.85546875" style="82" customWidth="1"/>
    <col min="773" max="1024" width="9.140625" style="82"/>
    <col min="1025" max="1027" width="0" style="82" hidden="1" customWidth="1"/>
    <col min="1028" max="1028" width="23.85546875" style="82" customWidth="1"/>
    <col min="1029" max="1280" width="9.140625" style="82"/>
    <col min="1281" max="1283" width="0" style="82" hidden="1" customWidth="1"/>
    <col min="1284" max="1284" width="23.85546875" style="82" customWidth="1"/>
    <col min="1285" max="1536" width="9.140625" style="82"/>
    <col min="1537" max="1539" width="0" style="82" hidden="1" customWidth="1"/>
    <col min="1540" max="1540" width="23.85546875" style="82" customWidth="1"/>
    <col min="1541" max="1792" width="9.140625" style="82"/>
    <col min="1793" max="1795" width="0" style="82" hidden="1" customWidth="1"/>
    <col min="1796" max="1796" width="23.85546875" style="82" customWidth="1"/>
    <col min="1797" max="2048" width="9.140625" style="82"/>
    <col min="2049" max="2051" width="0" style="82" hidden="1" customWidth="1"/>
    <col min="2052" max="2052" width="23.85546875" style="82" customWidth="1"/>
    <col min="2053" max="2304" width="9.140625" style="82"/>
    <col min="2305" max="2307" width="0" style="82" hidden="1" customWidth="1"/>
    <col min="2308" max="2308" width="23.85546875" style="82" customWidth="1"/>
    <col min="2309" max="2560" width="9.140625" style="82"/>
    <col min="2561" max="2563" width="0" style="82" hidden="1" customWidth="1"/>
    <col min="2564" max="2564" width="23.85546875" style="82" customWidth="1"/>
    <col min="2565" max="2816" width="9.140625" style="82"/>
    <col min="2817" max="2819" width="0" style="82" hidden="1" customWidth="1"/>
    <col min="2820" max="2820" width="23.85546875" style="82" customWidth="1"/>
    <col min="2821" max="3072" width="9.140625" style="82"/>
    <col min="3073" max="3075" width="0" style="82" hidden="1" customWidth="1"/>
    <col min="3076" max="3076" width="23.85546875" style="82" customWidth="1"/>
    <col min="3077" max="3328" width="9.140625" style="82"/>
    <col min="3329" max="3331" width="0" style="82" hidden="1" customWidth="1"/>
    <col min="3332" max="3332" width="23.85546875" style="82" customWidth="1"/>
    <col min="3333" max="3584" width="9.140625" style="82"/>
    <col min="3585" max="3587" width="0" style="82" hidden="1" customWidth="1"/>
    <col min="3588" max="3588" width="23.85546875" style="82" customWidth="1"/>
    <col min="3589" max="3840" width="9.140625" style="82"/>
    <col min="3841" max="3843" width="0" style="82" hidden="1" customWidth="1"/>
    <col min="3844" max="3844" width="23.85546875" style="82" customWidth="1"/>
    <col min="3845" max="4096" width="9.140625" style="82"/>
    <col min="4097" max="4099" width="0" style="82" hidden="1" customWidth="1"/>
    <col min="4100" max="4100" width="23.85546875" style="82" customWidth="1"/>
    <col min="4101" max="4352" width="9.140625" style="82"/>
    <col min="4353" max="4355" width="0" style="82" hidden="1" customWidth="1"/>
    <col min="4356" max="4356" width="23.85546875" style="82" customWidth="1"/>
    <col min="4357" max="4608" width="9.140625" style="82"/>
    <col min="4609" max="4611" width="0" style="82" hidden="1" customWidth="1"/>
    <col min="4612" max="4612" width="23.85546875" style="82" customWidth="1"/>
    <col min="4613" max="4864" width="9.140625" style="82"/>
    <col min="4865" max="4867" width="0" style="82" hidden="1" customWidth="1"/>
    <col min="4868" max="4868" width="23.85546875" style="82" customWidth="1"/>
    <col min="4869" max="5120" width="9.140625" style="82"/>
    <col min="5121" max="5123" width="0" style="82" hidden="1" customWidth="1"/>
    <col min="5124" max="5124" width="23.85546875" style="82" customWidth="1"/>
    <col min="5125" max="5376" width="9.140625" style="82"/>
    <col min="5377" max="5379" width="0" style="82" hidden="1" customWidth="1"/>
    <col min="5380" max="5380" width="23.85546875" style="82" customWidth="1"/>
    <col min="5381" max="5632" width="9.140625" style="82"/>
    <col min="5633" max="5635" width="0" style="82" hidden="1" customWidth="1"/>
    <col min="5636" max="5636" width="23.85546875" style="82" customWidth="1"/>
    <col min="5637" max="5888" width="9.140625" style="82"/>
    <col min="5889" max="5891" width="0" style="82" hidden="1" customWidth="1"/>
    <col min="5892" max="5892" width="23.85546875" style="82" customWidth="1"/>
    <col min="5893" max="6144" width="9.140625" style="82"/>
    <col min="6145" max="6147" width="0" style="82" hidden="1" customWidth="1"/>
    <col min="6148" max="6148" width="23.85546875" style="82" customWidth="1"/>
    <col min="6149" max="6400" width="9.140625" style="82"/>
    <col min="6401" max="6403" width="0" style="82" hidden="1" customWidth="1"/>
    <col min="6404" max="6404" width="23.85546875" style="82" customWidth="1"/>
    <col min="6405" max="6656" width="9.140625" style="82"/>
    <col min="6657" max="6659" width="0" style="82" hidden="1" customWidth="1"/>
    <col min="6660" max="6660" width="23.85546875" style="82" customWidth="1"/>
    <col min="6661" max="6912" width="9.140625" style="82"/>
    <col min="6913" max="6915" width="0" style="82" hidden="1" customWidth="1"/>
    <col min="6916" max="6916" width="23.85546875" style="82" customWidth="1"/>
    <col min="6917" max="7168" width="9.140625" style="82"/>
    <col min="7169" max="7171" width="0" style="82" hidden="1" customWidth="1"/>
    <col min="7172" max="7172" width="23.85546875" style="82" customWidth="1"/>
    <col min="7173" max="7424" width="9.140625" style="82"/>
    <col min="7425" max="7427" width="0" style="82" hidden="1" customWidth="1"/>
    <col min="7428" max="7428" width="23.85546875" style="82" customWidth="1"/>
    <col min="7429" max="7680" width="9.140625" style="82"/>
    <col min="7681" max="7683" width="0" style="82" hidden="1" customWidth="1"/>
    <col min="7684" max="7684" width="23.85546875" style="82" customWidth="1"/>
    <col min="7685" max="7936" width="9.140625" style="82"/>
    <col min="7937" max="7939" width="0" style="82" hidden="1" customWidth="1"/>
    <col min="7940" max="7940" width="23.85546875" style="82" customWidth="1"/>
    <col min="7941" max="8192" width="9.140625" style="82"/>
    <col min="8193" max="8195" width="0" style="82" hidden="1" customWidth="1"/>
    <col min="8196" max="8196" width="23.85546875" style="82" customWidth="1"/>
    <col min="8197" max="8448" width="9.140625" style="82"/>
    <col min="8449" max="8451" width="0" style="82" hidden="1" customWidth="1"/>
    <col min="8452" max="8452" width="23.85546875" style="82" customWidth="1"/>
    <col min="8453" max="8704" width="9.140625" style="82"/>
    <col min="8705" max="8707" width="0" style="82" hidden="1" customWidth="1"/>
    <col min="8708" max="8708" width="23.85546875" style="82" customWidth="1"/>
    <col min="8709" max="8960" width="9.140625" style="82"/>
    <col min="8961" max="8963" width="0" style="82" hidden="1" customWidth="1"/>
    <col min="8964" max="8964" width="23.85546875" style="82" customWidth="1"/>
    <col min="8965" max="9216" width="9.140625" style="82"/>
    <col min="9217" max="9219" width="0" style="82" hidden="1" customWidth="1"/>
    <col min="9220" max="9220" width="23.85546875" style="82" customWidth="1"/>
    <col min="9221" max="9472" width="9.140625" style="82"/>
    <col min="9473" max="9475" width="0" style="82" hidden="1" customWidth="1"/>
    <col min="9476" max="9476" width="23.85546875" style="82" customWidth="1"/>
    <col min="9477" max="9728" width="9.140625" style="82"/>
    <col min="9729" max="9731" width="0" style="82" hidden="1" customWidth="1"/>
    <col min="9732" max="9732" width="23.85546875" style="82" customWidth="1"/>
    <col min="9733" max="9984" width="9.140625" style="82"/>
    <col min="9985" max="9987" width="0" style="82" hidden="1" customWidth="1"/>
    <col min="9988" max="9988" width="23.85546875" style="82" customWidth="1"/>
    <col min="9989" max="10240" width="9.140625" style="82"/>
    <col min="10241" max="10243" width="0" style="82" hidden="1" customWidth="1"/>
    <col min="10244" max="10244" width="23.85546875" style="82" customWidth="1"/>
    <col min="10245" max="10496" width="9.140625" style="82"/>
    <col min="10497" max="10499" width="0" style="82" hidden="1" customWidth="1"/>
    <col min="10500" max="10500" width="23.85546875" style="82" customWidth="1"/>
    <col min="10501" max="10752" width="9.140625" style="82"/>
    <col min="10753" max="10755" width="0" style="82" hidden="1" customWidth="1"/>
    <col min="10756" max="10756" width="23.85546875" style="82" customWidth="1"/>
    <col min="10757" max="11008" width="9.140625" style="82"/>
    <col min="11009" max="11011" width="0" style="82" hidden="1" customWidth="1"/>
    <col min="11012" max="11012" width="23.85546875" style="82" customWidth="1"/>
    <col min="11013" max="11264" width="9.140625" style="82"/>
    <col min="11265" max="11267" width="0" style="82" hidden="1" customWidth="1"/>
    <col min="11268" max="11268" width="23.85546875" style="82" customWidth="1"/>
    <col min="11269" max="11520" width="9.140625" style="82"/>
    <col min="11521" max="11523" width="0" style="82" hidden="1" customWidth="1"/>
    <col min="11524" max="11524" width="23.85546875" style="82" customWidth="1"/>
    <col min="11525" max="11776" width="9.140625" style="82"/>
    <col min="11777" max="11779" width="0" style="82" hidden="1" customWidth="1"/>
    <col min="11780" max="11780" width="23.85546875" style="82" customWidth="1"/>
    <col min="11781" max="12032" width="9.140625" style="82"/>
    <col min="12033" max="12035" width="0" style="82" hidden="1" customWidth="1"/>
    <col min="12036" max="12036" width="23.85546875" style="82" customWidth="1"/>
    <col min="12037" max="12288" width="9.140625" style="82"/>
    <col min="12289" max="12291" width="0" style="82" hidden="1" customWidth="1"/>
    <col min="12292" max="12292" width="23.85546875" style="82" customWidth="1"/>
    <col min="12293" max="12544" width="9.140625" style="82"/>
    <col min="12545" max="12547" width="0" style="82" hidden="1" customWidth="1"/>
    <col min="12548" max="12548" width="23.85546875" style="82" customWidth="1"/>
    <col min="12549" max="12800" width="9.140625" style="82"/>
    <col min="12801" max="12803" width="0" style="82" hidden="1" customWidth="1"/>
    <col min="12804" max="12804" width="23.85546875" style="82" customWidth="1"/>
    <col min="12805" max="13056" width="9.140625" style="82"/>
    <col min="13057" max="13059" width="0" style="82" hidden="1" customWidth="1"/>
    <col min="13060" max="13060" width="23.85546875" style="82" customWidth="1"/>
    <col min="13061" max="13312" width="9.140625" style="82"/>
    <col min="13313" max="13315" width="0" style="82" hidden="1" customWidth="1"/>
    <col min="13316" max="13316" width="23.85546875" style="82" customWidth="1"/>
    <col min="13317" max="13568" width="9.140625" style="82"/>
    <col min="13569" max="13571" width="0" style="82" hidden="1" customWidth="1"/>
    <col min="13572" max="13572" width="23.85546875" style="82" customWidth="1"/>
    <col min="13573" max="13824" width="9.140625" style="82"/>
    <col min="13825" max="13827" width="0" style="82" hidden="1" customWidth="1"/>
    <col min="13828" max="13828" width="23.85546875" style="82" customWidth="1"/>
    <col min="13829" max="14080" width="9.140625" style="82"/>
    <col min="14081" max="14083" width="0" style="82" hidden="1" customWidth="1"/>
    <col min="14084" max="14084" width="23.85546875" style="82" customWidth="1"/>
    <col min="14085" max="14336" width="9.140625" style="82"/>
    <col min="14337" max="14339" width="0" style="82" hidden="1" customWidth="1"/>
    <col min="14340" max="14340" width="23.85546875" style="82" customWidth="1"/>
    <col min="14341" max="14592" width="9.140625" style="82"/>
    <col min="14593" max="14595" width="0" style="82" hidden="1" customWidth="1"/>
    <col min="14596" max="14596" width="23.85546875" style="82" customWidth="1"/>
    <col min="14597" max="14848" width="9.140625" style="82"/>
    <col min="14849" max="14851" width="0" style="82" hidden="1" customWidth="1"/>
    <col min="14852" max="14852" width="23.85546875" style="82" customWidth="1"/>
    <col min="14853" max="15104" width="9.140625" style="82"/>
    <col min="15105" max="15107" width="0" style="82" hidden="1" customWidth="1"/>
    <col min="15108" max="15108" width="23.85546875" style="82" customWidth="1"/>
    <col min="15109" max="15360" width="9.140625" style="82"/>
    <col min="15361" max="15363" width="0" style="82" hidden="1" customWidth="1"/>
    <col min="15364" max="15364" width="23.85546875" style="82" customWidth="1"/>
    <col min="15365" max="15616" width="9.140625" style="82"/>
    <col min="15617" max="15619" width="0" style="82" hidden="1" customWidth="1"/>
    <col min="15620" max="15620" width="23.85546875" style="82" customWidth="1"/>
    <col min="15621" max="15872" width="9.140625" style="82"/>
    <col min="15873" max="15875" width="0" style="82" hidden="1" customWidth="1"/>
    <col min="15876" max="15876" width="23.85546875" style="82" customWidth="1"/>
    <col min="15877" max="16128" width="9.140625" style="82"/>
    <col min="16129" max="16131" width="0" style="82" hidden="1" customWidth="1"/>
    <col min="16132" max="16132" width="23.85546875" style="82" customWidth="1"/>
    <col min="16133" max="16384" width="9.140625" style="82"/>
  </cols>
  <sheetData>
    <row r="1" spans="1:5" s="78" customFormat="1" ht="26.25" x14ac:dyDescent="0.25">
      <c r="A1" s="75" t="s">
        <v>132</v>
      </c>
      <c r="B1" s="75" t="s">
        <v>133</v>
      </c>
      <c r="C1" s="75" t="s">
        <v>134</v>
      </c>
      <c r="D1" s="76" t="s">
        <v>135</v>
      </c>
      <c r="E1" s="77" t="s">
        <v>136</v>
      </c>
    </row>
    <row r="2" spans="1:5" ht="18" x14ac:dyDescent="0.25">
      <c r="A2" s="79" t="s">
        <v>137</v>
      </c>
      <c r="B2" s="79" t="s">
        <v>138</v>
      </c>
      <c r="C2" s="79" t="s">
        <v>173</v>
      </c>
      <c r="D2" s="80" t="s">
        <v>174</v>
      </c>
      <c r="E2" s="81">
        <v>16.3</v>
      </c>
    </row>
    <row r="3" spans="1:5" ht="18" x14ac:dyDescent="0.25">
      <c r="A3" s="79" t="s">
        <v>137</v>
      </c>
      <c r="B3" s="79" t="s">
        <v>138</v>
      </c>
      <c r="C3" s="79" t="s">
        <v>175</v>
      </c>
      <c r="D3" s="83" t="s">
        <v>176</v>
      </c>
      <c r="E3" s="84">
        <v>15.9</v>
      </c>
    </row>
    <row r="4" spans="1:5" ht="18" x14ac:dyDescent="0.25">
      <c r="A4" s="79" t="s">
        <v>137</v>
      </c>
      <c r="B4" s="79" t="s">
        <v>138</v>
      </c>
      <c r="C4" s="79" t="s">
        <v>177</v>
      </c>
      <c r="D4" s="85" t="s">
        <v>178</v>
      </c>
      <c r="E4" s="86">
        <v>15.4</v>
      </c>
    </row>
    <row r="5" spans="1:5" ht="18" x14ac:dyDescent="0.25">
      <c r="A5" s="79" t="s">
        <v>137</v>
      </c>
      <c r="B5" s="79" t="s">
        <v>138</v>
      </c>
      <c r="C5" s="79" t="s">
        <v>179</v>
      </c>
      <c r="D5" s="85" t="s">
        <v>180</v>
      </c>
      <c r="E5" s="86">
        <v>16.7</v>
      </c>
    </row>
    <row r="6" spans="1:5" ht="18" x14ac:dyDescent="0.25">
      <c r="A6" s="79" t="s">
        <v>137</v>
      </c>
      <c r="B6" s="79" t="s">
        <v>138</v>
      </c>
      <c r="C6" s="79" t="s">
        <v>181</v>
      </c>
      <c r="D6" s="85" t="s">
        <v>182</v>
      </c>
      <c r="E6" s="86">
        <v>14.5</v>
      </c>
    </row>
    <row r="7" spans="1:5" ht="18" x14ac:dyDescent="0.25">
      <c r="A7" s="79" t="s">
        <v>137</v>
      </c>
      <c r="B7" s="79" t="s">
        <v>138</v>
      </c>
      <c r="C7" s="79" t="s">
        <v>169</v>
      </c>
      <c r="D7" s="85" t="s">
        <v>183</v>
      </c>
      <c r="E7" s="86">
        <v>15.7</v>
      </c>
    </row>
    <row r="8" spans="1:5" ht="18" x14ac:dyDescent="0.25">
      <c r="A8" s="79" t="s">
        <v>137</v>
      </c>
      <c r="B8" s="79" t="s">
        <v>169</v>
      </c>
      <c r="C8" s="79" t="s">
        <v>169</v>
      </c>
      <c r="D8" s="85" t="s">
        <v>184</v>
      </c>
      <c r="E8" s="86">
        <v>16.8</v>
      </c>
    </row>
    <row r="9" spans="1:5" ht="18" x14ac:dyDescent="0.25">
      <c r="D9" s="85" t="s">
        <v>185</v>
      </c>
      <c r="E9" s="86">
        <v>16.3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D1" workbookViewId="0">
      <selection activeCell="E14" sqref="E14"/>
    </sheetView>
  </sheetViews>
  <sheetFormatPr defaultRowHeight="12.75" x14ac:dyDescent="0.2"/>
  <cols>
    <col min="1" max="1" width="8.85546875" style="82" hidden="1" customWidth="1"/>
    <col min="2" max="2" width="8.7109375" style="82" hidden="1" customWidth="1"/>
    <col min="3" max="3" width="11.42578125" style="82" hidden="1" customWidth="1"/>
    <col min="4" max="4" width="27.5703125" style="82" customWidth="1"/>
    <col min="5" max="5" width="9.140625" style="87"/>
    <col min="6" max="256" width="9.140625" style="82"/>
    <col min="257" max="259" width="0" style="82" hidden="1" customWidth="1"/>
    <col min="260" max="260" width="27.5703125" style="82" customWidth="1"/>
    <col min="261" max="512" width="9.140625" style="82"/>
    <col min="513" max="515" width="0" style="82" hidden="1" customWidth="1"/>
    <col min="516" max="516" width="27.5703125" style="82" customWidth="1"/>
    <col min="517" max="768" width="9.140625" style="82"/>
    <col min="769" max="771" width="0" style="82" hidden="1" customWidth="1"/>
    <col min="772" max="772" width="27.5703125" style="82" customWidth="1"/>
    <col min="773" max="1024" width="9.140625" style="82"/>
    <col min="1025" max="1027" width="0" style="82" hidden="1" customWidth="1"/>
    <col min="1028" max="1028" width="27.5703125" style="82" customWidth="1"/>
    <col min="1029" max="1280" width="9.140625" style="82"/>
    <col min="1281" max="1283" width="0" style="82" hidden="1" customWidth="1"/>
    <col min="1284" max="1284" width="27.5703125" style="82" customWidth="1"/>
    <col min="1285" max="1536" width="9.140625" style="82"/>
    <col min="1537" max="1539" width="0" style="82" hidden="1" customWidth="1"/>
    <col min="1540" max="1540" width="27.5703125" style="82" customWidth="1"/>
    <col min="1541" max="1792" width="9.140625" style="82"/>
    <col min="1793" max="1795" width="0" style="82" hidden="1" customWidth="1"/>
    <col min="1796" max="1796" width="27.5703125" style="82" customWidth="1"/>
    <col min="1797" max="2048" width="9.140625" style="82"/>
    <col min="2049" max="2051" width="0" style="82" hidden="1" customWidth="1"/>
    <col min="2052" max="2052" width="27.5703125" style="82" customWidth="1"/>
    <col min="2053" max="2304" width="9.140625" style="82"/>
    <col min="2305" max="2307" width="0" style="82" hidden="1" customWidth="1"/>
    <col min="2308" max="2308" width="27.5703125" style="82" customWidth="1"/>
    <col min="2309" max="2560" width="9.140625" style="82"/>
    <col min="2561" max="2563" width="0" style="82" hidden="1" customWidth="1"/>
    <col min="2564" max="2564" width="27.5703125" style="82" customWidth="1"/>
    <col min="2565" max="2816" width="9.140625" style="82"/>
    <col min="2817" max="2819" width="0" style="82" hidden="1" customWidth="1"/>
    <col min="2820" max="2820" width="27.5703125" style="82" customWidth="1"/>
    <col min="2821" max="3072" width="9.140625" style="82"/>
    <col min="3073" max="3075" width="0" style="82" hidden="1" customWidth="1"/>
    <col min="3076" max="3076" width="27.5703125" style="82" customWidth="1"/>
    <col min="3077" max="3328" width="9.140625" style="82"/>
    <col min="3329" max="3331" width="0" style="82" hidden="1" customWidth="1"/>
    <col min="3332" max="3332" width="27.5703125" style="82" customWidth="1"/>
    <col min="3333" max="3584" width="9.140625" style="82"/>
    <col min="3585" max="3587" width="0" style="82" hidden="1" customWidth="1"/>
    <col min="3588" max="3588" width="27.5703125" style="82" customWidth="1"/>
    <col min="3589" max="3840" width="9.140625" style="82"/>
    <col min="3841" max="3843" width="0" style="82" hidden="1" customWidth="1"/>
    <col min="3844" max="3844" width="27.5703125" style="82" customWidth="1"/>
    <col min="3845" max="4096" width="9.140625" style="82"/>
    <col min="4097" max="4099" width="0" style="82" hidden="1" customWidth="1"/>
    <col min="4100" max="4100" width="27.5703125" style="82" customWidth="1"/>
    <col min="4101" max="4352" width="9.140625" style="82"/>
    <col min="4353" max="4355" width="0" style="82" hidden="1" customWidth="1"/>
    <col min="4356" max="4356" width="27.5703125" style="82" customWidth="1"/>
    <col min="4357" max="4608" width="9.140625" style="82"/>
    <col min="4609" max="4611" width="0" style="82" hidden="1" customWidth="1"/>
    <col min="4612" max="4612" width="27.5703125" style="82" customWidth="1"/>
    <col min="4613" max="4864" width="9.140625" style="82"/>
    <col min="4865" max="4867" width="0" style="82" hidden="1" customWidth="1"/>
    <col min="4868" max="4868" width="27.5703125" style="82" customWidth="1"/>
    <col min="4869" max="5120" width="9.140625" style="82"/>
    <col min="5121" max="5123" width="0" style="82" hidden="1" customWidth="1"/>
    <col min="5124" max="5124" width="27.5703125" style="82" customWidth="1"/>
    <col min="5125" max="5376" width="9.140625" style="82"/>
    <col min="5377" max="5379" width="0" style="82" hidden="1" customWidth="1"/>
    <col min="5380" max="5380" width="27.5703125" style="82" customWidth="1"/>
    <col min="5381" max="5632" width="9.140625" style="82"/>
    <col min="5633" max="5635" width="0" style="82" hidden="1" customWidth="1"/>
    <col min="5636" max="5636" width="27.5703125" style="82" customWidth="1"/>
    <col min="5637" max="5888" width="9.140625" style="82"/>
    <col min="5889" max="5891" width="0" style="82" hidden="1" customWidth="1"/>
    <col min="5892" max="5892" width="27.5703125" style="82" customWidth="1"/>
    <col min="5893" max="6144" width="9.140625" style="82"/>
    <col min="6145" max="6147" width="0" style="82" hidden="1" customWidth="1"/>
    <col min="6148" max="6148" width="27.5703125" style="82" customWidth="1"/>
    <col min="6149" max="6400" width="9.140625" style="82"/>
    <col min="6401" max="6403" width="0" style="82" hidden="1" customWidth="1"/>
    <col min="6404" max="6404" width="27.5703125" style="82" customWidth="1"/>
    <col min="6405" max="6656" width="9.140625" style="82"/>
    <col min="6657" max="6659" width="0" style="82" hidden="1" customWidth="1"/>
    <col min="6660" max="6660" width="27.5703125" style="82" customWidth="1"/>
    <col min="6661" max="6912" width="9.140625" style="82"/>
    <col min="6913" max="6915" width="0" style="82" hidden="1" customWidth="1"/>
    <col min="6916" max="6916" width="27.5703125" style="82" customWidth="1"/>
    <col min="6917" max="7168" width="9.140625" style="82"/>
    <col min="7169" max="7171" width="0" style="82" hidden="1" customWidth="1"/>
    <col min="7172" max="7172" width="27.5703125" style="82" customWidth="1"/>
    <col min="7173" max="7424" width="9.140625" style="82"/>
    <col min="7425" max="7427" width="0" style="82" hidden="1" customWidth="1"/>
    <col min="7428" max="7428" width="27.5703125" style="82" customWidth="1"/>
    <col min="7429" max="7680" width="9.140625" style="82"/>
    <col min="7681" max="7683" width="0" style="82" hidden="1" customWidth="1"/>
    <col min="7684" max="7684" width="27.5703125" style="82" customWidth="1"/>
    <col min="7685" max="7936" width="9.140625" style="82"/>
    <col min="7937" max="7939" width="0" style="82" hidden="1" customWidth="1"/>
    <col min="7940" max="7940" width="27.5703125" style="82" customWidth="1"/>
    <col min="7941" max="8192" width="9.140625" style="82"/>
    <col min="8193" max="8195" width="0" style="82" hidden="1" customWidth="1"/>
    <col min="8196" max="8196" width="27.5703125" style="82" customWidth="1"/>
    <col min="8197" max="8448" width="9.140625" style="82"/>
    <col min="8449" max="8451" width="0" style="82" hidden="1" customWidth="1"/>
    <col min="8452" max="8452" width="27.5703125" style="82" customWidth="1"/>
    <col min="8453" max="8704" width="9.140625" style="82"/>
    <col min="8705" max="8707" width="0" style="82" hidden="1" customWidth="1"/>
    <col min="8708" max="8708" width="27.5703125" style="82" customWidth="1"/>
    <col min="8709" max="8960" width="9.140625" style="82"/>
    <col min="8961" max="8963" width="0" style="82" hidden="1" customWidth="1"/>
    <col min="8964" max="8964" width="27.5703125" style="82" customWidth="1"/>
    <col min="8965" max="9216" width="9.140625" style="82"/>
    <col min="9217" max="9219" width="0" style="82" hidden="1" customWidth="1"/>
    <col min="9220" max="9220" width="27.5703125" style="82" customWidth="1"/>
    <col min="9221" max="9472" width="9.140625" style="82"/>
    <col min="9473" max="9475" width="0" style="82" hidden="1" customWidth="1"/>
    <col min="9476" max="9476" width="27.5703125" style="82" customWidth="1"/>
    <col min="9477" max="9728" width="9.140625" style="82"/>
    <col min="9729" max="9731" width="0" style="82" hidden="1" customWidth="1"/>
    <col min="9732" max="9732" width="27.5703125" style="82" customWidth="1"/>
    <col min="9733" max="9984" width="9.140625" style="82"/>
    <col min="9985" max="9987" width="0" style="82" hidden="1" customWidth="1"/>
    <col min="9988" max="9988" width="27.5703125" style="82" customWidth="1"/>
    <col min="9989" max="10240" width="9.140625" style="82"/>
    <col min="10241" max="10243" width="0" style="82" hidden="1" customWidth="1"/>
    <col min="10244" max="10244" width="27.5703125" style="82" customWidth="1"/>
    <col min="10245" max="10496" width="9.140625" style="82"/>
    <col min="10497" max="10499" width="0" style="82" hidden="1" customWidth="1"/>
    <col min="10500" max="10500" width="27.5703125" style="82" customWidth="1"/>
    <col min="10501" max="10752" width="9.140625" style="82"/>
    <col min="10753" max="10755" width="0" style="82" hidden="1" customWidth="1"/>
    <col min="10756" max="10756" width="27.5703125" style="82" customWidth="1"/>
    <col min="10757" max="11008" width="9.140625" style="82"/>
    <col min="11009" max="11011" width="0" style="82" hidden="1" customWidth="1"/>
    <col min="11012" max="11012" width="27.5703125" style="82" customWidth="1"/>
    <col min="11013" max="11264" width="9.140625" style="82"/>
    <col min="11265" max="11267" width="0" style="82" hidden="1" customWidth="1"/>
    <col min="11268" max="11268" width="27.5703125" style="82" customWidth="1"/>
    <col min="11269" max="11520" width="9.140625" style="82"/>
    <col min="11521" max="11523" width="0" style="82" hidden="1" customWidth="1"/>
    <col min="11524" max="11524" width="27.5703125" style="82" customWidth="1"/>
    <col min="11525" max="11776" width="9.140625" style="82"/>
    <col min="11777" max="11779" width="0" style="82" hidden="1" customWidth="1"/>
    <col min="11780" max="11780" width="27.5703125" style="82" customWidth="1"/>
    <col min="11781" max="12032" width="9.140625" style="82"/>
    <col min="12033" max="12035" width="0" style="82" hidden="1" customWidth="1"/>
    <col min="12036" max="12036" width="27.5703125" style="82" customWidth="1"/>
    <col min="12037" max="12288" width="9.140625" style="82"/>
    <col min="12289" max="12291" width="0" style="82" hidden="1" customWidth="1"/>
    <col min="12292" max="12292" width="27.5703125" style="82" customWidth="1"/>
    <col min="12293" max="12544" width="9.140625" style="82"/>
    <col min="12545" max="12547" width="0" style="82" hidden="1" customWidth="1"/>
    <col min="12548" max="12548" width="27.5703125" style="82" customWidth="1"/>
    <col min="12549" max="12800" width="9.140625" style="82"/>
    <col min="12801" max="12803" width="0" style="82" hidden="1" customWidth="1"/>
    <col min="12804" max="12804" width="27.5703125" style="82" customWidth="1"/>
    <col min="12805" max="13056" width="9.140625" style="82"/>
    <col min="13057" max="13059" width="0" style="82" hidden="1" customWidth="1"/>
    <col min="13060" max="13060" width="27.5703125" style="82" customWidth="1"/>
    <col min="13061" max="13312" width="9.140625" style="82"/>
    <col min="13313" max="13315" width="0" style="82" hidden="1" customWidth="1"/>
    <col min="13316" max="13316" width="27.5703125" style="82" customWidth="1"/>
    <col min="13317" max="13568" width="9.140625" style="82"/>
    <col min="13569" max="13571" width="0" style="82" hidden="1" customWidth="1"/>
    <col min="13572" max="13572" width="27.5703125" style="82" customWidth="1"/>
    <col min="13573" max="13824" width="9.140625" style="82"/>
    <col min="13825" max="13827" width="0" style="82" hidden="1" customWidth="1"/>
    <col min="13828" max="13828" width="27.5703125" style="82" customWidth="1"/>
    <col min="13829" max="14080" width="9.140625" style="82"/>
    <col min="14081" max="14083" width="0" style="82" hidden="1" customWidth="1"/>
    <col min="14084" max="14084" width="27.5703125" style="82" customWidth="1"/>
    <col min="14085" max="14336" width="9.140625" style="82"/>
    <col min="14337" max="14339" width="0" style="82" hidden="1" customWidth="1"/>
    <col min="14340" max="14340" width="27.5703125" style="82" customWidth="1"/>
    <col min="14341" max="14592" width="9.140625" style="82"/>
    <col min="14593" max="14595" width="0" style="82" hidden="1" customWidth="1"/>
    <col min="14596" max="14596" width="27.5703125" style="82" customWidth="1"/>
    <col min="14597" max="14848" width="9.140625" style="82"/>
    <col min="14849" max="14851" width="0" style="82" hidden="1" customWidth="1"/>
    <col min="14852" max="14852" width="27.5703125" style="82" customWidth="1"/>
    <col min="14853" max="15104" width="9.140625" style="82"/>
    <col min="15105" max="15107" width="0" style="82" hidden="1" customWidth="1"/>
    <col min="15108" max="15108" width="27.5703125" style="82" customWidth="1"/>
    <col min="15109" max="15360" width="9.140625" style="82"/>
    <col min="15361" max="15363" width="0" style="82" hidden="1" customWidth="1"/>
    <col min="15364" max="15364" width="27.5703125" style="82" customWidth="1"/>
    <col min="15365" max="15616" width="9.140625" style="82"/>
    <col min="15617" max="15619" width="0" style="82" hidden="1" customWidth="1"/>
    <col min="15620" max="15620" width="27.5703125" style="82" customWidth="1"/>
    <col min="15621" max="15872" width="9.140625" style="82"/>
    <col min="15873" max="15875" width="0" style="82" hidden="1" customWidth="1"/>
    <col min="15876" max="15876" width="27.5703125" style="82" customWidth="1"/>
    <col min="15877" max="16128" width="9.140625" style="82"/>
    <col min="16129" max="16131" width="0" style="82" hidden="1" customWidth="1"/>
    <col min="16132" max="16132" width="27.5703125" style="82" customWidth="1"/>
    <col min="16133" max="16384" width="9.140625" style="82"/>
  </cols>
  <sheetData>
    <row r="1" spans="1:5" s="78" customFormat="1" ht="26.25" x14ac:dyDescent="0.25">
      <c r="A1" s="75" t="s">
        <v>132</v>
      </c>
      <c r="B1" s="75" t="s">
        <v>133</v>
      </c>
      <c r="C1" s="75" t="s">
        <v>134</v>
      </c>
      <c r="D1" s="76" t="s">
        <v>135</v>
      </c>
      <c r="E1" s="77" t="s">
        <v>136</v>
      </c>
    </row>
    <row r="2" spans="1:5" ht="18" x14ac:dyDescent="0.25">
      <c r="A2" s="79" t="s">
        <v>137</v>
      </c>
      <c r="B2" s="79" t="s">
        <v>138</v>
      </c>
      <c r="C2" s="79" t="s">
        <v>186</v>
      </c>
      <c r="D2" s="80" t="s">
        <v>187</v>
      </c>
      <c r="E2" s="81">
        <v>15.7</v>
      </c>
    </row>
    <row r="3" spans="1:5" ht="18" x14ac:dyDescent="0.25">
      <c r="A3" s="79" t="s">
        <v>137</v>
      </c>
      <c r="B3" s="79" t="s">
        <v>138</v>
      </c>
      <c r="C3" s="79" t="s">
        <v>188</v>
      </c>
      <c r="D3" s="83" t="s">
        <v>189</v>
      </c>
      <c r="E3" s="84">
        <v>13.5</v>
      </c>
    </row>
    <row r="4" spans="1:5" ht="18" x14ac:dyDescent="0.25">
      <c r="A4" s="79" t="s">
        <v>137</v>
      </c>
      <c r="B4" s="79" t="s">
        <v>138</v>
      </c>
      <c r="C4" s="79" t="s">
        <v>190</v>
      </c>
      <c r="D4" s="85" t="s">
        <v>191</v>
      </c>
      <c r="E4" s="86">
        <v>14.7</v>
      </c>
    </row>
    <row r="5" spans="1:5" ht="18" x14ac:dyDescent="0.25">
      <c r="A5" s="79" t="s">
        <v>137</v>
      </c>
      <c r="B5" s="79" t="s">
        <v>138</v>
      </c>
      <c r="C5" s="79" t="s">
        <v>169</v>
      </c>
      <c r="D5" s="85" t="s">
        <v>192</v>
      </c>
      <c r="E5" s="86">
        <v>12.3</v>
      </c>
    </row>
    <row r="6" spans="1:5" ht="18" x14ac:dyDescent="0.25">
      <c r="A6" s="79" t="s">
        <v>137</v>
      </c>
      <c r="B6" s="79" t="s">
        <v>169</v>
      </c>
      <c r="C6" s="79" t="s">
        <v>169</v>
      </c>
      <c r="D6" s="85" t="s">
        <v>193</v>
      </c>
      <c r="E6" s="86">
        <v>12.4</v>
      </c>
    </row>
    <row r="7" spans="1:5" ht="18" x14ac:dyDescent="0.25">
      <c r="D7" s="85" t="s">
        <v>194</v>
      </c>
      <c r="E7" s="86">
        <v>14.6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D1" workbookViewId="0">
      <selection sqref="A1:XFD1048576"/>
    </sheetView>
  </sheetViews>
  <sheetFormatPr defaultRowHeight="12.75" x14ac:dyDescent="0.2"/>
  <cols>
    <col min="1" max="1" width="8.85546875" style="92" hidden="1" customWidth="1"/>
    <col min="2" max="2" width="8.7109375" style="92" hidden="1" customWidth="1"/>
    <col min="3" max="3" width="11.42578125" style="92" hidden="1" customWidth="1"/>
    <col min="4" max="4" width="19.5703125" style="94" customWidth="1"/>
    <col min="5" max="5" width="21.5703125" style="95" customWidth="1"/>
    <col min="6" max="256" width="9.140625" style="92"/>
    <col min="257" max="259" width="0" style="92" hidden="1" customWidth="1"/>
    <col min="260" max="260" width="19.5703125" style="92" customWidth="1"/>
    <col min="261" max="261" width="21.5703125" style="92" customWidth="1"/>
    <col min="262" max="512" width="9.140625" style="92"/>
    <col min="513" max="515" width="0" style="92" hidden="1" customWidth="1"/>
    <col min="516" max="516" width="19.5703125" style="92" customWidth="1"/>
    <col min="517" max="517" width="21.5703125" style="92" customWidth="1"/>
    <col min="518" max="768" width="9.140625" style="92"/>
    <col min="769" max="771" width="0" style="92" hidden="1" customWidth="1"/>
    <col min="772" max="772" width="19.5703125" style="92" customWidth="1"/>
    <col min="773" max="773" width="21.5703125" style="92" customWidth="1"/>
    <col min="774" max="1024" width="9.140625" style="92"/>
    <col min="1025" max="1027" width="0" style="92" hidden="1" customWidth="1"/>
    <col min="1028" max="1028" width="19.5703125" style="92" customWidth="1"/>
    <col min="1029" max="1029" width="21.5703125" style="92" customWidth="1"/>
    <col min="1030" max="1280" width="9.140625" style="92"/>
    <col min="1281" max="1283" width="0" style="92" hidden="1" customWidth="1"/>
    <col min="1284" max="1284" width="19.5703125" style="92" customWidth="1"/>
    <col min="1285" max="1285" width="21.5703125" style="92" customWidth="1"/>
    <col min="1286" max="1536" width="9.140625" style="92"/>
    <col min="1537" max="1539" width="0" style="92" hidden="1" customWidth="1"/>
    <col min="1540" max="1540" width="19.5703125" style="92" customWidth="1"/>
    <col min="1541" max="1541" width="21.5703125" style="92" customWidth="1"/>
    <col min="1542" max="1792" width="9.140625" style="92"/>
    <col min="1793" max="1795" width="0" style="92" hidden="1" customWidth="1"/>
    <col min="1796" max="1796" width="19.5703125" style="92" customWidth="1"/>
    <col min="1797" max="1797" width="21.5703125" style="92" customWidth="1"/>
    <col min="1798" max="2048" width="9.140625" style="92"/>
    <col min="2049" max="2051" width="0" style="92" hidden="1" customWidth="1"/>
    <col min="2052" max="2052" width="19.5703125" style="92" customWidth="1"/>
    <col min="2053" max="2053" width="21.5703125" style="92" customWidth="1"/>
    <col min="2054" max="2304" width="9.140625" style="92"/>
    <col min="2305" max="2307" width="0" style="92" hidden="1" customWidth="1"/>
    <col min="2308" max="2308" width="19.5703125" style="92" customWidth="1"/>
    <col min="2309" max="2309" width="21.5703125" style="92" customWidth="1"/>
    <col min="2310" max="2560" width="9.140625" style="92"/>
    <col min="2561" max="2563" width="0" style="92" hidden="1" customWidth="1"/>
    <col min="2564" max="2564" width="19.5703125" style="92" customWidth="1"/>
    <col min="2565" max="2565" width="21.5703125" style="92" customWidth="1"/>
    <col min="2566" max="2816" width="9.140625" style="92"/>
    <col min="2817" max="2819" width="0" style="92" hidden="1" customWidth="1"/>
    <col min="2820" max="2820" width="19.5703125" style="92" customWidth="1"/>
    <col min="2821" max="2821" width="21.5703125" style="92" customWidth="1"/>
    <col min="2822" max="3072" width="9.140625" style="92"/>
    <col min="3073" max="3075" width="0" style="92" hidden="1" customWidth="1"/>
    <col min="3076" max="3076" width="19.5703125" style="92" customWidth="1"/>
    <col min="3077" max="3077" width="21.5703125" style="92" customWidth="1"/>
    <col min="3078" max="3328" width="9.140625" style="92"/>
    <col min="3329" max="3331" width="0" style="92" hidden="1" customWidth="1"/>
    <col min="3332" max="3332" width="19.5703125" style="92" customWidth="1"/>
    <col min="3333" max="3333" width="21.5703125" style="92" customWidth="1"/>
    <col min="3334" max="3584" width="9.140625" style="92"/>
    <col min="3585" max="3587" width="0" style="92" hidden="1" customWidth="1"/>
    <col min="3588" max="3588" width="19.5703125" style="92" customWidth="1"/>
    <col min="3589" max="3589" width="21.5703125" style="92" customWidth="1"/>
    <col min="3590" max="3840" width="9.140625" style="92"/>
    <col min="3841" max="3843" width="0" style="92" hidden="1" customWidth="1"/>
    <col min="3844" max="3844" width="19.5703125" style="92" customWidth="1"/>
    <col min="3845" max="3845" width="21.5703125" style="92" customWidth="1"/>
    <col min="3846" max="4096" width="9.140625" style="92"/>
    <col min="4097" max="4099" width="0" style="92" hidden="1" customWidth="1"/>
    <col min="4100" max="4100" width="19.5703125" style="92" customWidth="1"/>
    <col min="4101" max="4101" width="21.5703125" style="92" customWidth="1"/>
    <col min="4102" max="4352" width="9.140625" style="92"/>
    <col min="4353" max="4355" width="0" style="92" hidden="1" customWidth="1"/>
    <col min="4356" max="4356" width="19.5703125" style="92" customWidth="1"/>
    <col min="4357" max="4357" width="21.5703125" style="92" customWidth="1"/>
    <col min="4358" max="4608" width="9.140625" style="92"/>
    <col min="4609" max="4611" width="0" style="92" hidden="1" customWidth="1"/>
    <col min="4612" max="4612" width="19.5703125" style="92" customWidth="1"/>
    <col min="4613" max="4613" width="21.5703125" style="92" customWidth="1"/>
    <col min="4614" max="4864" width="9.140625" style="92"/>
    <col min="4865" max="4867" width="0" style="92" hidden="1" customWidth="1"/>
    <col min="4868" max="4868" width="19.5703125" style="92" customWidth="1"/>
    <col min="4869" max="4869" width="21.5703125" style="92" customWidth="1"/>
    <col min="4870" max="5120" width="9.140625" style="92"/>
    <col min="5121" max="5123" width="0" style="92" hidden="1" customWidth="1"/>
    <col min="5124" max="5124" width="19.5703125" style="92" customWidth="1"/>
    <col min="5125" max="5125" width="21.5703125" style="92" customWidth="1"/>
    <col min="5126" max="5376" width="9.140625" style="92"/>
    <col min="5377" max="5379" width="0" style="92" hidden="1" customWidth="1"/>
    <col min="5380" max="5380" width="19.5703125" style="92" customWidth="1"/>
    <col min="5381" max="5381" width="21.5703125" style="92" customWidth="1"/>
    <col min="5382" max="5632" width="9.140625" style="92"/>
    <col min="5633" max="5635" width="0" style="92" hidden="1" customWidth="1"/>
    <col min="5636" max="5636" width="19.5703125" style="92" customWidth="1"/>
    <col min="5637" max="5637" width="21.5703125" style="92" customWidth="1"/>
    <col min="5638" max="5888" width="9.140625" style="92"/>
    <col min="5889" max="5891" width="0" style="92" hidden="1" customWidth="1"/>
    <col min="5892" max="5892" width="19.5703125" style="92" customWidth="1"/>
    <col min="5893" max="5893" width="21.5703125" style="92" customWidth="1"/>
    <col min="5894" max="6144" width="9.140625" style="92"/>
    <col min="6145" max="6147" width="0" style="92" hidden="1" customWidth="1"/>
    <col min="6148" max="6148" width="19.5703125" style="92" customWidth="1"/>
    <col min="6149" max="6149" width="21.5703125" style="92" customWidth="1"/>
    <col min="6150" max="6400" width="9.140625" style="92"/>
    <col min="6401" max="6403" width="0" style="92" hidden="1" customWidth="1"/>
    <col min="6404" max="6404" width="19.5703125" style="92" customWidth="1"/>
    <col min="6405" max="6405" width="21.5703125" style="92" customWidth="1"/>
    <col min="6406" max="6656" width="9.140625" style="92"/>
    <col min="6657" max="6659" width="0" style="92" hidden="1" customWidth="1"/>
    <col min="6660" max="6660" width="19.5703125" style="92" customWidth="1"/>
    <col min="6661" max="6661" width="21.5703125" style="92" customWidth="1"/>
    <col min="6662" max="6912" width="9.140625" style="92"/>
    <col min="6913" max="6915" width="0" style="92" hidden="1" customWidth="1"/>
    <col min="6916" max="6916" width="19.5703125" style="92" customWidth="1"/>
    <col min="6917" max="6917" width="21.5703125" style="92" customWidth="1"/>
    <col min="6918" max="7168" width="9.140625" style="92"/>
    <col min="7169" max="7171" width="0" style="92" hidden="1" customWidth="1"/>
    <col min="7172" max="7172" width="19.5703125" style="92" customWidth="1"/>
    <col min="7173" max="7173" width="21.5703125" style="92" customWidth="1"/>
    <col min="7174" max="7424" width="9.140625" style="92"/>
    <col min="7425" max="7427" width="0" style="92" hidden="1" customWidth="1"/>
    <col min="7428" max="7428" width="19.5703125" style="92" customWidth="1"/>
    <col min="7429" max="7429" width="21.5703125" style="92" customWidth="1"/>
    <col min="7430" max="7680" width="9.140625" style="92"/>
    <col min="7681" max="7683" width="0" style="92" hidden="1" customWidth="1"/>
    <col min="7684" max="7684" width="19.5703125" style="92" customWidth="1"/>
    <col min="7685" max="7685" width="21.5703125" style="92" customWidth="1"/>
    <col min="7686" max="7936" width="9.140625" style="92"/>
    <col min="7937" max="7939" width="0" style="92" hidden="1" customWidth="1"/>
    <col min="7940" max="7940" width="19.5703125" style="92" customWidth="1"/>
    <col min="7941" max="7941" width="21.5703125" style="92" customWidth="1"/>
    <col min="7942" max="8192" width="9.140625" style="92"/>
    <col min="8193" max="8195" width="0" style="92" hidden="1" customWidth="1"/>
    <col min="8196" max="8196" width="19.5703125" style="92" customWidth="1"/>
    <col min="8197" max="8197" width="21.5703125" style="92" customWidth="1"/>
    <col min="8198" max="8448" width="9.140625" style="92"/>
    <col min="8449" max="8451" width="0" style="92" hidden="1" customWidth="1"/>
    <col min="8452" max="8452" width="19.5703125" style="92" customWidth="1"/>
    <col min="8453" max="8453" width="21.5703125" style="92" customWidth="1"/>
    <col min="8454" max="8704" width="9.140625" style="92"/>
    <col min="8705" max="8707" width="0" style="92" hidden="1" customWidth="1"/>
    <col min="8708" max="8708" width="19.5703125" style="92" customWidth="1"/>
    <col min="8709" max="8709" width="21.5703125" style="92" customWidth="1"/>
    <col min="8710" max="8960" width="9.140625" style="92"/>
    <col min="8961" max="8963" width="0" style="92" hidden="1" customWidth="1"/>
    <col min="8964" max="8964" width="19.5703125" style="92" customWidth="1"/>
    <col min="8965" max="8965" width="21.5703125" style="92" customWidth="1"/>
    <col min="8966" max="9216" width="9.140625" style="92"/>
    <col min="9217" max="9219" width="0" style="92" hidden="1" customWidth="1"/>
    <col min="9220" max="9220" width="19.5703125" style="92" customWidth="1"/>
    <col min="9221" max="9221" width="21.5703125" style="92" customWidth="1"/>
    <col min="9222" max="9472" width="9.140625" style="92"/>
    <col min="9473" max="9475" width="0" style="92" hidden="1" customWidth="1"/>
    <col min="9476" max="9476" width="19.5703125" style="92" customWidth="1"/>
    <col min="9477" max="9477" width="21.5703125" style="92" customWidth="1"/>
    <col min="9478" max="9728" width="9.140625" style="92"/>
    <col min="9729" max="9731" width="0" style="92" hidden="1" customWidth="1"/>
    <col min="9732" max="9732" width="19.5703125" style="92" customWidth="1"/>
    <col min="9733" max="9733" width="21.5703125" style="92" customWidth="1"/>
    <col min="9734" max="9984" width="9.140625" style="92"/>
    <col min="9985" max="9987" width="0" style="92" hidden="1" customWidth="1"/>
    <col min="9988" max="9988" width="19.5703125" style="92" customWidth="1"/>
    <col min="9989" max="9989" width="21.5703125" style="92" customWidth="1"/>
    <col min="9990" max="10240" width="9.140625" style="92"/>
    <col min="10241" max="10243" width="0" style="92" hidden="1" customWidth="1"/>
    <col min="10244" max="10244" width="19.5703125" style="92" customWidth="1"/>
    <col min="10245" max="10245" width="21.5703125" style="92" customWidth="1"/>
    <col min="10246" max="10496" width="9.140625" style="92"/>
    <col min="10497" max="10499" width="0" style="92" hidden="1" customWidth="1"/>
    <col min="10500" max="10500" width="19.5703125" style="92" customWidth="1"/>
    <col min="10501" max="10501" width="21.5703125" style="92" customWidth="1"/>
    <col min="10502" max="10752" width="9.140625" style="92"/>
    <col min="10753" max="10755" width="0" style="92" hidden="1" customWidth="1"/>
    <col min="10756" max="10756" width="19.5703125" style="92" customWidth="1"/>
    <col min="10757" max="10757" width="21.5703125" style="92" customWidth="1"/>
    <col min="10758" max="11008" width="9.140625" style="92"/>
    <col min="11009" max="11011" width="0" style="92" hidden="1" customWidth="1"/>
    <col min="11012" max="11012" width="19.5703125" style="92" customWidth="1"/>
    <col min="11013" max="11013" width="21.5703125" style="92" customWidth="1"/>
    <col min="11014" max="11264" width="9.140625" style="92"/>
    <col min="11265" max="11267" width="0" style="92" hidden="1" customWidth="1"/>
    <col min="11268" max="11268" width="19.5703125" style="92" customWidth="1"/>
    <col min="11269" max="11269" width="21.5703125" style="92" customWidth="1"/>
    <col min="11270" max="11520" width="9.140625" style="92"/>
    <col min="11521" max="11523" width="0" style="92" hidden="1" customWidth="1"/>
    <col min="11524" max="11524" width="19.5703125" style="92" customWidth="1"/>
    <col min="11525" max="11525" width="21.5703125" style="92" customWidth="1"/>
    <col min="11526" max="11776" width="9.140625" style="92"/>
    <col min="11777" max="11779" width="0" style="92" hidden="1" customWidth="1"/>
    <col min="11780" max="11780" width="19.5703125" style="92" customWidth="1"/>
    <col min="11781" max="11781" width="21.5703125" style="92" customWidth="1"/>
    <col min="11782" max="12032" width="9.140625" style="92"/>
    <col min="12033" max="12035" width="0" style="92" hidden="1" customWidth="1"/>
    <col min="12036" max="12036" width="19.5703125" style="92" customWidth="1"/>
    <col min="12037" max="12037" width="21.5703125" style="92" customWidth="1"/>
    <col min="12038" max="12288" width="9.140625" style="92"/>
    <col min="12289" max="12291" width="0" style="92" hidden="1" customWidth="1"/>
    <col min="12292" max="12292" width="19.5703125" style="92" customWidth="1"/>
    <col min="12293" max="12293" width="21.5703125" style="92" customWidth="1"/>
    <col min="12294" max="12544" width="9.140625" style="92"/>
    <col min="12545" max="12547" width="0" style="92" hidden="1" customWidth="1"/>
    <col min="12548" max="12548" width="19.5703125" style="92" customWidth="1"/>
    <col min="12549" max="12549" width="21.5703125" style="92" customWidth="1"/>
    <col min="12550" max="12800" width="9.140625" style="92"/>
    <col min="12801" max="12803" width="0" style="92" hidden="1" customWidth="1"/>
    <col min="12804" max="12804" width="19.5703125" style="92" customWidth="1"/>
    <col min="12805" max="12805" width="21.5703125" style="92" customWidth="1"/>
    <col min="12806" max="13056" width="9.140625" style="92"/>
    <col min="13057" max="13059" width="0" style="92" hidden="1" customWidth="1"/>
    <col min="13060" max="13060" width="19.5703125" style="92" customWidth="1"/>
    <col min="13061" max="13061" width="21.5703125" style="92" customWidth="1"/>
    <col min="13062" max="13312" width="9.140625" style="92"/>
    <col min="13313" max="13315" width="0" style="92" hidden="1" customWidth="1"/>
    <col min="13316" max="13316" width="19.5703125" style="92" customWidth="1"/>
    <col min="13317" max="13317" width="21.5703125" style="92" customWidth="1"/>
    <col min="13318" max="13568" width="9.140625" style="92"/>
    <col min="13569" max="13571" width="0" style="92" hidden="1" customWidth="1"/>
    <col min="13572" max="13572" width="19.5703125" style="92" customWidth="1"/>
    <col min="13573" max="13573" width="21.5703125" style="92" customWidth="1"/>
    <col min="13574" max="13824" width="9.140625" style="92"/>
    <col min="13825" max="13827" width="0" style="92" hidden="1" customWidth="1"/>
    <col min="13828" max="13828" width="19.5703125" style="92" customWidth="1"/>
    <col min="13829" max="13829" width="21.5703125" style="92" customWidth="1"/>
    <col min="13830" max="14080" width="9.140625" style="92"/>
    <col min="14081" max="14083" width="0" style="92" hidden="1" customWidth="1"/>
    <col min="14084" max="14084" width="19.5703125" style="92" customWidth="1"/>
    <col min="14085" max="14085" width="21.5703125" style="92" customWidth="1"/>
    <col min="14086" max="14336" width="9.140625" style="92"/>
    <col min="14337" max="14339" width="0" style="92" hidden="1" customWidth="1"/>
    <col min="14340" max="14340" width="19.5703125" style="92" customWidth="1"/>
    <col min="14341" max="14341" width="21.5703125" style="92" customWidth="1"/>
    <col min="14342" max="14592" width="9.140625" style="92"/>
    <col min="14593" max="14595" width="0" style="92" hidden="1" customWidth="1"/>
    <col min="14596" max="14596" width="19.5703125" style="92" customWidth="1"/>
    <col min="14597" max="14597" width="21.5703125" style="92" customWidth="1"/>
    <col min="14598" max="14848" width="9.140625" style="92"/>
    <col min="14849" max="14851" width="0" style="92" hidden="1" customWidth="1"/>
    <col min="14852" max="14852" width="19.5703125" style="92" customWidth="1"/>
    <col min="14853" max="14853" width="21.5703125" style="92" customWidth="1"/>
    <col min="14854" max="15104" width="9.140625" style="92"/>
    <col min="15105" max="15107" width="0" style="92" hidden="1" customWidth="1"/>
    <col min="15108" max="15108" width="19.5703125" style="92" customWidth="1"/>
    <col min="15109" max="15109" width="21.5703125" style="92" customWidth="1"/>
    <col min="15110" max="15360" width="9.140625" style="92"/>
    <col min="15361" max="15363" width="0" style="92" hidden="1" customWidth="1"/>
    <col min="15364" max="15364" width="19.5703125" style="92" customWidth="1"/>
    <col min="15365" max="15365" width="21.5703125" style="92" customWidth="1"/>
    <col min="15366" max="15616" width="9.140625" style="92"/>
    <col min="15617" max="15619" width="0" style="92" hidden="1" customWidth="1"/>
    <col min="15620" max="15620" width="19.5703125" style="92" customWidth="1"/>
    <col min="15621" max="15621" width="21.5703125" style="92" customWidth="1"/>
    <col min="15622" max="15872" width="9.140625" style="92"/>
    <col min="15873" max="15875" width="0" style="92" hidden="1" customWidth="1"/>
    <col min="15876" max="15876" width="19.5703125" style="92" customWidth="1"/>
    <col min="15877" max="15877" width="21.5703125" style="92" customWidth="1"/>
    <col min="15878" max="16128" width="9.140625" style="92"/>
    <col min="16129" max="16131" width="0" style="92" hidden="1" customWidth="1"/>
    <col min="16132" max="16132" width="19.5703125" style="92" customWidth="1"/>
    <col min="16133" max="16133" width="21.5703125" style="92" customWidth="1"/>
    <col min="16134" max="16384" width="9.140625" style="92"/>
  </cols>
  <sheetData>
    <row r="1" spans="1:5" s="78" customFormat="1" ht="26.25" x14ac:dyDescent="0.25">
      <c r="A1" s="75" t="s">
        <v>132</v>
      </c>
      <c r="B1" s="75" t="s">
        <v>133</v>
      </c>
      <c r="C1" s="75" t="s">
        <v>134</v>
      </c>
      <c r="D1" s="88" t="s">
        <v>135</v>
      </c>
      <c r="E1" s="77" t="s">
        <v>195</v>
      </c>
    </row>
    <row r="2" spans="1:5" ht="18" x14ac:dyDescent="0.25">
      <c r="A2" s="89" t="s">
        <v>137</v>
      </c>
      <c r="B2" s="89" t="s">
        <v>138</v>
      </c>
      <c r="C2" s="89" t="s">
        <v>139</v>
      </c>
      <c r="D2" s="90" t="s">
        <v>140</v>
      </c>
      <c r="E2" s="91">
        <v>72.599999999999994</v>
      </c>
    </row>
    <row r="3" spans="1:5" ht="18" x14ac:dyDescent="0.25">
      <c r="A3" s="89" t="s">
        <v>137</v>
      </c>
      <c r="B3" s="89" t="s">
        <v>138</v>
      </c>
      <c r="C3" s="89" t="s">
        <v>141</v>
      </c>
      <c r="D3" s="93" t="s">
        <v>196</v>
      </c>
      <c r="E3" s="86">
        <v>67.2</v>
      </c>
    </row>
    <row r="4" spans="1:5" ht="18" x14ac:dyDescent="0.25">
      <c r="A4" s="89" t="s">
        <v>137</v>
      </c>
      <c r="B4" s="89" t="s">
        <v>138</v>
      </c>
      <c r="C4" s="89" t="s">
        <v>197</v>
      </c>
      <c r="D4" s="93" t="s">
        <v>144</v>
      </c>
      <c r="E4" s="86">
        <v>73.599999999999994</v>
      </c>
    </row>
    <row r="5" spans="1:5" ht="18" x14ac:dyDescent="0.25">
      <c r="A5" s="89" t="s">
        <v>137</v>
      </c>
      <c r="B5" s="89" t="s">
        <v>138</v>
      </c>
      <c r="C5" s="89" t="s">
        <v>143</v>
      </c>
      <c r="D5" s="93" t="s">
        <v>146</v>
      </c>
      <c r="E5" s="86">
        <v>60.3</v>
      </c>
    </row>
    <row r="6" spans="1:5" ht="18" x14ac:dyDescent="0.25">
      <c r="A6" s="89" t="s">
        <v>137</v>
      </c>
      <c r="B6" s="89" t="s">
        <v>138</v>
      </c>
      <c r="C6" s="89" t="s">
        <v>145</v>
      </c>
      <c r="D6" s="93" t="s">
        <v>148</v>
      </c>
      <c r="E6" s="86">
        <v>58.8</v>
      </c>
    </row>
    <row r="7" spans="1:5" ht="18" x14ac:dyDescent="0.25">
      <c r="A7" s="89" t="s">
        <v>137</v>
      </c>
      <c r="B7" s="89" t="s">
        <v>138</v>
      </c>
      <c r="C7" s="89" t="s">
        <v>147</v>
      </c>
      <c r="D7" s="93" t="s">
        <v>150</v>
      </c>
      <c r="E7" s="86">
        <v>78.5</v>
      </c>
    </row>
    <row r="8" spans="1:5" ht="18" x14ac:dyDescent="0.25">
      <c r="A8" s="89" t="s">
        <v>137</v>
      </c>
      <c r="B8" s="89" t="s">
        <v>138</v>
      </c>
      <c r="C8" s="89" t="s">
        <v>149</v>
      </c>
      <c r="D8" s="93" t="s">
        <v>152</v>
      </c>
      <c r="E8" s="86">
        <v>57.4</v>
      </c>
    </row>
    <row r="9" spans="1:5" ht="18" x14ac:dyDescent="0.25">
      <c r="A9" s="89" t="s">
        <v>137</v>
      </c>
      <c r="B9" s="89" t="s">
        <v>138</v>
      </c>
      <c r="C9" s="89" t="s">
        <v>151</v>
      </c>
      <c r="D9" s="93" t="s">
        <v>156</v>
      </c>
      <c r="E9" s="86">
        <v>54</v>
      </c>
    </row>
    <row r="10" spans="1:5" ht="18" x14ac:dyDescent="0.25">
      <c r="A10" s="89" t="s">
        <v>137</v>
      </c>
      <c r="B10" s="89" t="s">
        <v>138</v>
      </c>
      <c r="C10" s="89" t="s">
        <v>153</v>
      </c>
      <c r="D10" s="93" t="s">
        <v>154</v>
      </c>
      <c r="E10" s="86">
        <v>57.4</v>
      </c>
    </row>
    <row r="11" spans="1:5" ht="18" x14ac:dyDescent="0.25">
      <c r="A11" s="89" t="s">
        <v>137</v>
      </c>
      <c r="B11" s="89" t="s">
        <v>138</v>
      </c>
      <c r="C11" s="89" t="s">
        <v>155</v>
      </c>
      <c r="D11" s="93" t="s">
        <v>158</v>
      </c>
      <c r="E11" s="86">
        <v>52.6</v>
      </c>
    </row>
    <row r="12" spans="1:5" ht="18" x14ac:dyDescent="0.25">
      <c r="A12" s="89" t="s">
        <v>137</v>
      </c>
      <c r="B12" s="89" t="s">
        <v>138</v>
      </c>
      <c r="C12" s="89" t="s">
        <v>157</v>
      </c>
      <c r="D12" s="93" t="s">
        <v>160</v>
      </c>
      <c r="E12" s="86">
        <v>64.5</v>
      </c>
    </row>
    <row r="13" spans="1:5" ht="18" x14ac:dyDescent="0.25">
      <c r="A13" s="89" t="s">
        <v>137</v>
      </c>
      <c r="B13" s="89" t="s">
        <v>138</v>
      </c>
      <c r="C13" s="89" t="s">
        <v>159</v>
      </c>
      <c r="D13" s="93" t="s">
        <v>162</v>
      </c>
      <c r="E13" s="86">
        <v>56.5</v>
      </c>
    </row>
    <row r="14" spans="1:5" ht="18" x14ac:dyDescent="0.25">
      <c r="A14" s="89" t="s">
        <v>137</v>
      </c>
      <c r="B14" s="89" t="s">
        <v>138</v>
      </c>
      <c r="C14" s="89" t="s">
        <v>161</v>
      </c>
      <c r="D14" s="93" t="s">
        <v>164</v>
      </c>
      <c r="E14" s="86">
        <v>62.9</v>
      </c>
    </row>
    <row r="15" spans="1:5" ht="18" x14ac:dyDescent="0.25">
      <c r="A15" s="89" t="s">
        <v>137</v>
      </c>
      <c r="B15" s="89" t="s">
        <v>138</v>
      </c>
      <c r="C15" s="89" t="s">
        <v>163</v>
      </c>
      <c r="D15" s="93" t="s">
        <v>166</v>
      </c>
      <c r="E15" s="86">
        <v>85.4</v>
      </c>
    </row>
    <row r="16" spans="1:5" ht="18" x14ac:dyDescent="0.25">
      <c r="A16" s="89" t="s">
        <v>137</v>
      </c>
      <c r="B16" s="89" t="s">
        <v>138</v>
      </c>
      <c r="C16" s="89" t="s">
        <v>165</v>
      </c>
      <c r="D16" s="93" t="s">
        <v>168</v>
      </c>
      <c r="E16" s="86">
        <v>77.400000000000006</v>
      </c>
    </row>
    <row r="17" spans="1:5" ht="18" x14ac:dyDescent="0.25">
      <c r="A17" s="89" t="s">
        <v>137</v>
      </c>
      <c r="B17" s="89" t="s">
        <v>138</v>
      </c>
      <c r="C17" s="89" t="s">
        <v>167</v>
      </c>
      <c r="D17" s="93" t="s">
        <v>170</v>
      </c>
      <c r="E17" s="86">
        <v>75</v>
      </c>
    </row>
    <row r="18" spans="1:5" ht="18" x14ac:dyDescent="0.25">
      <c r="A18" s="89" t="s">
        <v>137</v>
      </c>
      <c r="B18" s="89" t="s">
        <v>138</v>
      </c>
      <c r="C18" s="89" t="s">
        <v>169</v>
      </c>
      <c r="D18" s="93" t="s">
        <v>171</v>
      </c>
      <c r="E18" s="86">
        <v>68.400000000000006</v>
      </c>
    </row>
    <row r="19" spans="1:5" ht="18" x14ac:dyDescent="0.25">
      <c r="A19" s="89" t="s">
        <v>137</v>
      </c>
      <c r="B19" s="89" t="s">
        <v>169</v>
      </c>
      <c r="C19" s="89" t="s">
        <v>169</v>
      </c>
      <c r="D19" s="93" t="s">
        <v>198</v>
      </c>
      <c r="E19" s="86">
        <v>71</v>
      </c>
    </row>
    <row r="20" spans="1:5" x14ac:dyDescent="0.2">
      <c r="D20" s="92"/>
      <c r="E20" s="92"/>
    </row>
    <row r="21" spans="1:5" x14ac:dyDescent="0.2">
      <c r="D21" s="92"/>
      <c r="E21" s="92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topLeftCell="D1" workbookViewId="0">
      <selection activeCell="O3" sqref="O3"/>
    </sheetView>
  </sheetViews>
  <sheetFormatPr defaultRowHeight="12.75" x14ac:dyDescent="0.2"/>
  <cols>
    <col min="1" max="1" width="8.85546875" style="82" hidden="1" customWidth="1"/>
    <col min="2" max="2" width="8.7109375" style="82" hidden="1" customWidth="1"/>
    <col min="3" max="3" width="11.42578125" style="82" hidden="1" customWidth="1"/>
    <col min="4" max="4" width="27.5703125" style="82" customWidth="1"/>
    <col min="5" max="5" width="9.140625" style="87"/>
    <col min="6" max="256" width="9.140625" style="82"/>
    <col min="257" max="259" width="0" style="82" hidden="1" customWidth="1"/>
    <col min="260" max="260" width="27.5703125" style="82" customWidth="1"/>
    <col min="261" max="512" width="9.140625" style="82"/>
    <col min="513" max="515" width="0" style="82" hidden="1" customWidth="1"/>
    <col min="516" max="516" width="27.5703125" style="82" customWidth="1"/>
    <col min="517" max="768" width="9.140625" style="82"/>
    <col min="769" max="771" width="0" style="82" hidden="1" customWidth="1"/>
    <col min="772" max="772" width="27.5703125" style="82" customWidth="1"/>
    <col min="773" max="1024" width="9.140625" style="82"/>
    <col min="1025" max="1027" width="0" style="82" hidden="1" customWidth="1"/>
    <col min="1028" max="1028" width="27.5703125" style="82" customWidth="1"/>
    <col min="1029" max="1280" width="9.140625" style="82"/>
    <col min="1281" max="1283" width="0" style="82" hidden="1" customWidth="1"/>
    <col min="1284" max="1284" width="27.5703125" style="82" customWidth="1"/>
    <col min="1285" max="1536" width="9.140625" style="82"/>
    <col min="1537" max="1539" width="0" style="82" hidden="1" customWidth="1"/>
    <col min="1540" max="1540" width="27.5703125" style="82" customWidth="1"/>
    <col min="1541" max="1792" width="9.140625" style="82"/>
    <col min="1793" max="1795" width="0" style="82" hidden="1" customWidth="1"/>
    <col min="1796" max="1796" width="27.5703125" style="82" customWidth="1"/>
    <col min="1797" max="2048" width="9.140625" style="82"/>
    <col min="2049" max="2051" width="0" style="82" hidden="1" customWidth="1"/>
    <col min="2052" max="2052" width="27.5703125" style="82" customWidth="1"/>
    <col min="2053" max="2304" width="9.140625" style="82"/>
    <col min="2305" max="2307" width="0" style="82" hidden="1" customWidth="1"/>
    <col min="2308" max="2308" width="27.5703125" style="82" customWidth="1"/>
    <col min="2309" max="2560" width="9.140625" style="82"/>
    <col min="2561" max="2563" width="0" style="82" hidden="1" customWidth="1"/>
    <col min="2564" max="2564" width="27.5703125" style="82" customWidth="1"/>
    <col min="2565" max="2816" width="9.140625" style="82"/>
    <col min="2817" max="2819" width="0" style="82" hidden="1" customWidth="1"/>
    <col min="2820" max="2820" width="27.5703125" style="82" customWidth="1"/>
    <col min="2821" max="3072" width="9.140625" style="82"/>
    <col min="3073" max="3075" width="0" style="82" hidden="1" customWidth="1"/>
    <col min="3076" max="3076" width="27.5703125" style="82" customWidth="1"/>
    <col min="3077" max="3328" width="9.140625" style="82"/>
    <col min="3329" max="3331" width="0" style="82" hidden="1" customWidth="1"/>
    <col min="3332" max="3332" width="27.5703125" style="82" customWidth="1"/>
    <col min="3333" max="3584" width="9.140625" style="82"/>
    <col min="3585" max="3587" width="0" style="82" hidden="1" customWidth="1"/>
    <col min="3588" max="3588" width="27.5703125" style="82" customWidth="1"/>
    <col min="3589" max="3840" width="9.140625" style="82"/>
    <col min="3841" max="3843" width="0" style="82" hidden="1" customWidth="1"/>
    <col min="3844" max="3844" width="27.5703125" style="82" customWidth="1"/>
    <col min="3845" max="4096" width="9.140625" style="82"/>
    <col min="4097" max="4099" width="0" style="82" hidden="1" customWidth="1"/>
    <col min="4100" max="4100" width="27.5703125" style="82" customWidth="1"/>
    <col min="4101" max="4352" width="9.140625" style="82"/>
    <col min="4353" max="4355" width="0" style="82" hidden="1" customWidth="1"/>
    <col min="4356" max="4356" width="27.5703125" style="82" customWidth="1"/>
    <col min="4357" max="4608" width="9.140625" style="82"/>
    <col min="4609" max="4611" width="0" style="82" hidden="1" customWidth="1"/>
    <col min="4612" max="4612" width="27.5703125" style="82" customWidth="1"/>
    <col min="4613" max="4864" width="9.140625" style="82"/>
    <col min="4865" max="4867" width="0" style="82" hidden="1" customWidth="1"/>
    <col min="4868" max="4868" width="27.5703125" style="82" customWidth="1"/>
    <col min="4869" max="5120" width="9.140625" style="82"/>
    <col min="5121" max="5123" width="0" style="82" hidden="1" customWidth="1"/>
    <col min="5124" max="5124" width="27.5703125" style="82" customWidth="1"/>
    <col min="5125" max="5376" width="9.140625" style="82"/>
    <col min="5377" max="5379" width="0" style="82" hidden="1" customWidth="1"/>
    <col min="5380" max="5380" width="27.5703125" style="82" customWidth="1"/>
    <col min="5381" max="5632" width="9.140625" style="82"/>
    <col min="5633" max="5635" width="0" style="82" hidden="1" customWidth="1"/>
    <col min="5636" max="5636" width="27.5703125" style="82" customWidth="1"/>
    <col min="5637" max="5888" width="9.140625" style="82"/>
    <col min="5889" max="5891" width="0" style="82" hidden="1" customWidth="1"/>
    <col min="5892" max="5892" width="27.5703125" style="82" customWidth="1"/>
    <col min="5893" max="6144" width="9.140625" style="82"/>
    <col min="6145" max="6147" width="0" style="82" hidden="1" customWidth="1"/>
    <col min="6148" max="6148" width="27.5703125" style="82" customWidth="1"/>
    <col min="6149" max="6400" width="9.140625" style="82"/>
    <col min="6401" max="6403" width="0" style="82" hidden="1" customWidth="1"/>
    <col min="6404" max="6404" width="27.5703125" style="82" customWidth="1"/>
    <col min="6405" max="6656" width="9.140625" style="82"/>
    <col min="6657" max="6659" width="0" style="82" hidden="1" customWidth="1"/>
    <col min="6660" max="6660" width="27.5703125" style="82" customWidth="1"/>
    <col min="6661" max="6912" width="9.140625" style="82"/>
    <col min="6913" max="6915" width="0" style="82" hidden="1" customWidth="1"/>
    <col min="6916" max="6916" width="27.5703125" style="82" customWidth="1"/>
    <col min="6917" max="7168" width="9.140625" style="82"/>
    <col min="7169" max="7171" width="0" style="82" hidden="1" customWidth="1"/>
    <col min="7172" max="7172" width="27.5703125" style="82" customWidth="1"/>
    <col min="7173" max="7424" width="9.140625" style="82"/>
    <col min="7425" max="7427" width="0" style="82" hidden="1" customWidth="1"/>
    <col min="7428" max="7428" width="27.5703125" style="82" customWidth="1"/>
    <col min="7429" max="7680" width="9.140625" style="82"/>
    <col min="7681" max="7683" width="0" style="82" hidden="1" customWidth="1"/>
    <col min="7684" max="7684" width="27.5703125" style="82" customWidth="1"/>
    <col min="7685" max="7936" width="9.140625" style="82"/>
    <col min="7937" max="7939" width="0" style="82" hidden="1" customWidth="1"/>
    <col min="7940" max="7940" width="27.5703125" style="82" customWidth="1"/>
    <col min="7941" max="8192" width="9.140625" style="82"/>
    <col min="8193" max="8195" width="0" style="82" hidden="1" customWidth="1"/>
    <col min="8196" max="8196" width="27.5703125" style="82" customWidth="1"/>
    <col min="8197" max="8448" width="9.140625" style="82"/>
    <col min="8449" max="8451" width="0" style="82" hidden="1" customWidth="1"/>
    <col min="8452" max="8452" width="27.5703125" style="82" customWidth="1"/>
    <col min="8453" max="8704" width="9.140625" style="82"/>
    <col min="8705" max="8707" width="0" style="82" hidden="1" customWidth="1"/>
    <col min="8708" max="8708" width="27.5703125" style="82" customWidth="1"/>
    <col min="8709" max="8960" width="9.140625" style="82"/>
    <col min="8961" max="8963" width="0" style="82" hidden="1" customWidth="1"/>
    <col min="8964" max="8964" width="27.5703125" style="82" customWidth="1"/>
    <col min="8965" max="9216" width="9.140625" style="82"/>
    <col min="9217" max="9219" width="0" style="82" hidden="1" customWidth="1"/>
    <col min="9220" max="9220" width="27.5703125" style="82" customWidth="1"/>
    <col min="9221" max="9472" width="9.140625" style="82"/>
    <col min="9473" max="9475" width="0" style="82" hidden="1" customWidth="1"/>
    <col min="9476" max="9476" width="27.5703125" style="82" customWidth="1"/>
    <col min="9477" max="9728" width="9.140625" style="82"/>
    <col min="9729" max="9731" width="0" style="82" hidden="1" customWidth="1"/>
    <col min="9732" max="9732" width="27.5703125" style="82" customWidth="1"/>
    <col min="9733" max="9984" width="9.140625" style="82"/>
    <col min="9985" max="9987" width="0" style="82" hidden="1" customWidth="1"/>
    <col min="9988" max="9988" width="27.5703125" style="82" customWidth="1"/>
    <col min="9989" max="10240" width="9.140625" style="82"/>
    <col min="10241" max="10243" width="0" style="82" hidden="1" customWidth="1"/>
    <col min="10244" max="10244" width="27.5703125" style="82" customWidth="1"/>
    <col min="10245" max="10496" width="9.140625" style="82"/>
    <col min="10497" max="10499" width="0" style="82" hidden="1" customWidth="1"/>
    <col min="10500" max="10500" width="27.5703125" style="82" customWidth="1"/>
    <col min="10501" max="10752" width="9.140625" style="82"/>
    <col min="10753" max="10755" width="0" style="82" hidden="1" customWidth="1"/>
    <col min="10756" max="10756" width="27.5703125" style="82" customWidth="1"/>
    <col min="10757" max="11008" width="9.140625" style="82"/>
    <col min="11009" max="11011" width="0" style="82" hidden="1" customWidth="1"/>
    <col min="11012" max="11012" width="27.5703125" style="82" customWidth="1"/>
    <col min="11013" max="11264" width="9.140625" style="82"/>
    <col min="11265" max="11267" width="0" style="82" hidden="1" customWidth="1"/>
    <col min="11268" max="11268" width="27.5703125" style="82" customWidth="1"/>
    <col min="11269" max="11520" width="9.140625" style="82"/>
    <col min="11521" max="11523" width="0" style="82" hidden="1" customWidth="1"/>
    <col min="11524" max="11524" width="27.5703125" style="82" customWidth="1"/>
    <col min="11525" max="11776" width="9.140625" style="82"/>
    <col min="11777" max="11779" width="0" style="82" hidden="1" customWidth="1"/>
    <col min="11780" max="11780" width="27.5703125" style="82" customWidth="1"/>
    <col min="11781" max="12032" width="9.140625" style="82"/>
    <col min="12033" max="12035" width="0" style="82" hidden="1" customWidth="1"/>
    <col min="12036" max="12036" width="27.5703125" style="82" customWidth="1"/>
    <col min="12037" max="12288" width="9.140625" style="82"/>
    <col min="12289" max="12291" width="0" style="82" hidden="1" customWidth="1"/>
    <col min="12292" max="12292" width="27.5703125" style="82" customWidth="1"/>
    <col min="12293" max="12544" width="9.140625" style="82"/>
    <col min="12545" max="12547" width="0" style="82" hidden="1" customWidth="1"/>
    <col min="12548" max="12548" width="27.5703125" style="82" customWidth="1"/>
    <col min="12549" max="12800" width="9.140625" style="82"/>
    <col min="12801" max="12803" width="0" style="82" hidden="1" customWidth="1"/>
    <col min="12804" max="12804" width="27.5703125" style="82" customWidth="1"/>
    <col min="12805" max="13056" width="9.140625" style="82"/>
    <col min="13057" max="13059" width="0" style="82" hidden="1" customWidth="1"/>
    <col min="13060" max="13060" width="27.5703125" style="82" customWidth="1"/>
    <col min="13061" max="13312" width="9.140625" style="82"/>
    <col min="13313" max="13315" width="0" style="82" hidden="1" customWidth="1"/>
    <col min="13316" max="13316" width="27.5703125" style="82" customWidth="1"/>
    <col min="13317" max="13568" width="9.140625" style="82"/>
    <col min="13569" max="13571" width="0" style="82" hidden="1" customWidth="1"/>
    <col min="13572" max="13572" width="27.5703125" style="82" customWidth="1"/>
    <col min="13573" max="13824" width="9.140625" style="82"/>
    <col min="13825" max="13827" width="0" style="82" hidden="1" customWidth="1"/>
    <col min="13828" max="13828" width="27.5703125" style="82" customWidth="1"/>
    <col min="13829" max="14080" width="9.140625" style="82"/>
    <col min="14081" max="14083" width="0" style="82" hidden="1" customWidth="1"/>
    <col min="14084" max="14084" width="27.5703125" style="82" customWidth="1"/>
    <col min="14085" max="14336" width="9.140625" style="82"/>
    <col min="14337" max="14339" width="0" style="82" hidden="1" customWidth="1"/>
    <col min="14340" max="14340" width="27.5703125" style="82" customWidth="1"/>
    <col min="14341" max="14592" width="9.140625" style="82"/>
    <col min="14593" max="14595" width="0" style="82" hidden="1" customWidth="1"/>
    <col min="14596" max="14596" width="27.5703125" style="82" customWidth="1"/>
    <col min="14597" max="14848" width="9.140625" style="82"/>
    <col min="14849" max="14851" width="0" style="82" hidden="1" customWidth="1"/>
    <col min="14852" max="14852" width="27.5703125" style="82" customWidth="1"/>
    <col min="14853" max="15104" width="9.140625" style="82"/>
    <col min="15105" max="15107" width="0" style="82" hidden="1" customWidth="1"/>
    <col min="15108" max="15108" width="27.5703125" style="82" customWidth="1"/>
    <col min="15109" max="15360" width="9.140625" style="82"/>
    <col min="15361" max="15363" width="0" style="82" hidden="1" customWidth="1"/>
    <col min="15364" max="15364" width="27.5703125" style="82" customWidth="1"/>
    <col min="15365" max="15616" width="9.140625" style="82"/>
    <col min="15617" max="15619" width="0" style="82" hidden="1" customWidth="1"/>
    <col min="15620" max="15620" width="27.5703125" style="82" customWidth="1"/>
    <col min="15621" max="15872" width="9.140625" style="82"/>
    <col min="15873" max="15875" width="0" style="82" hidden="1" customWidth="1"/>
    <col min="15876" max="15876" width="27.5703125" style="82" customWidth="1"/>
    <col min="15877" max="16128" width="9.140625" style="82"/>
    <col min="16129" max="16131" width="0" style="82" hidden="1" customWidth="1"/>
    <col min="16132" max="16132" width="27.5703125" style="82" customWidth="1"/>
    <col min="16133" max="16384" width="9.140625" style="82"/>
  </cols>
  <sheetData>
    <row r="1" spans="1:5" s="78" customFormat="1" ht="54" x14ac:dyDescent="0.25">
      <c r="A1" s="75" t="s">
        <v>132</v>
      </c>
      <c r="B1" s="75" t="s">
        <v>133</v>
      </c>
      <c r="C1" s="75" t="s">
        <v>134</v>
      </c>
      <c r="D1" s="76" t="s">
        <v>135</v>
      </c>
      <c r="E1" s="77" t="s">
        <v>195</v>
      </c>
    </row>
    <row r="2" spans="1:5" ht="18" x14ac:dyDescent="0.25">
      <c r="A2" s="79" t="s">
        <v>137</v>
      </c>
      <c r="B2" s="79" t="s">
        <v>138</v>
      </c>
      <c r="C2" s="79" t="s">
        <v>173</v>
      </c>
      <c r="D2" s="90" t="s">
        <v>174</v>
      </c>
      <c r="E2" s="91">
        <v>73.2</v>
      </c>
    </row>
    <row r="3" spans="1:5" ht="18" x14ac:dyDescent="0.25">
      <c r="A3" s="79" t="s">
        <v>137</v>
      </c>
      <c r="B3" s="79" t="s">
        <v>138</v>
      </c>
      <c r="C3" s="79" t="s">
        <v>175</v>
      </c>
      <c r="D3" s="96" t="s">
        <v>176</v>
      </c>
      <c r="E3" s="86">
        <v>65.5</v>
      </c>
    </row>
    <row r="4" spans="1:5" ht="18" x14ac:dyDescent="0.25">
      <c r="A4" s="79" t="s">
        <v>137</v>
      </c>
      <c r="B4" s="79" t="s">
        <v>138</v>
      </c>
      <c r="C4" s="79" t="s">
        <v>199</v>
      </c>
      <c r="D4" s="85" t="s">
        <v>178</v>
      </c>
      <c r="E4" s="86">
        <v>57.6</v>
      </c>
    </row>
    <row r="5" spans="1:5" ht="18" x14ac:dyDescent="0.25">
      <c r="A5" s="79" t="s">
        <v>137</v>
      </c>
      <c r="B5" s="79" t="s">
        <v>138</v>
      </c>
      <c r="C5" s="79" t="s">
        <v>177</v>
      </c>
      <c r="D5" s="85" t="s">
        <v>180</v>
      </c>
      <c r="E5" s="86">
        <v>89</v>
      </c>
    </row>
    <row r="6" spans="1:5" ht="18" x14ac:dyDescent="0.25">
      <c r="A6" s="79" t="s">
        <v>137</v>
      </c>
      <c r="B6" s="79" t="s">
        <v>138</v>
      </c>
      <c r="C6" s="79" t="s">
        <v>179</v>
      </c>
      <c r="D6" s="85" t="s">
        <v>182</v>
      </c>
      <c r="E6" s="86">
        <v>57.2</v>
      </c>
    </row>
    <row r="7" spans="1:5" ht="18" x14ac:dyDescent="0.25">
      <c r="A7" s="79" t="s">
        <v>137</v>
      </c>
      <c r="B7" s="79" t="s">
        <v>138</v>
      </c>
      <c r="C7" s="79" t="s">
        <v>181</v>
      </c>
      <c r="D7" s="85" t="s">
        <v>183</v>
      </c>
      <c r="E7" s="86">
        <v>57.3</v>
      </c>
    </row>
    <row r="8" spans="1:5" ht="18" x14ac:dyDescent="0.25">
      <c r="A8" s="79" t="s">
        <v>137</v>
      </c>
      <c r="B8" s="79" t="s">
        <v>138</v>
      </c>
      <c r="C8" s="79" t="s">
        <v>169</v>
      </c>
      <c r="D8" s="85" t="s">
        <v>184</v>
      </c>
      <c r="E8" s="86">
        <v>72.5</v>
      </c>
    </row>
    <row r="9" spans="1:5" ht="18" x14ac:dyDescent="0.25">
      <c r="A9" s="79" t="s">
        <v>137</v>
      </c>
      <c r="B9" s="79" t="s">
        <v>169</v>
      </c>
      <c r="C9" s="79" t="s">
        <v>169</v>
      </c>
      <c r="D9" s="85" t="s">
        <v>185</v>
      </c>
      <c r="E9" s="86">
        <v>56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496aed-39d0-4758-b3cf-4e4773287716"/>
    <PublishingExpirationDate xmlns="http://schemas.microsoft.com/sharepoint/v3" xsi:nil="true"/>
    <Page_x0020_SubHeader xmlns="c043d43e-a85a-4793-a300-29eaa7fdc486" xsi:nil="true"/>
    <PublishingStartDate xmlns="http://schemas.microsoft.com/sharepoint/v3" xsi:nil="true"/>
    <Page xmlns="c043d43e-a85a-4793-a300-29eaa7fdc48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D831E39BAA3F4CA075FB698E603DD3" ma:contentTypeVersion="4" ma:contentTypeDescription="Create a new document." ma:contentTypeScope="" ma:versionID="eb8f9d293f488324e14af7702bb85c32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c043d43e-a85a-4793-a300-29eaa7fdc486" xmlns:ns4="f9e61c99-8b37-4962-a864-d7fde1b0d03b" targetNamespace="http://schemas.microsoft.com/office/2006/metadata/properties" ma:root="true" ma:fieldsID="f577c1b361325b38cfc0a115004d3a8a" ns1:_="" ns2:_="" ns3:_="" ns4:_="">
    <xsd:import namespace="http://schemas.microsoft.com/sharepoint/v3"/>
    <xsd:import namespace="1d496aed-39d0-4758-b3cf-4e4773287716"/>
    <xsd:import namespace="c043d43e-a85a-4793-a300-29eaa7fdc486"/>
    <xsd:import namespace="f9e61c99-8b37-4962-a864-d7fde1b0d03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xCatchAll" minOccurs="0"/>
                <xsd:element ref="ns2:TaxCatchAllLabel" minOccurs="0"/>
                <xsd:element ref="ns3:Page" minOccurs="0"/>
                <xsd:element ref="ns3:Page_x0020_SubHeader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43d43e-a85a-4793-a300-29eaa7fdc486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1ba5d34b-89d5-4962-97c3-1ada88260520}" ma:internalName="Page0" ma:web="175fe81b-6774-4f50-b9b1-a8e663c3c4fd">
      <xsd:simpleType>
        <xsd:restriction base="dms:Lookup"/>
      </xsd:simpleType>
    </xsd:element>
    <xsd:element name="Page_x0020_SubHeader" ma:index="13" nillable="true" ma:displayName="Page SubHeader" ma:internalName="Page_x0020_SubHeader0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e61c99-8b37-4962-a864-d7fde1b0d03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AE8671-46DE-4004-A35B-D0DF0DE8DA5D}"/>
</file>

<file path=customXml/itemProps2.xml><?xml version="1.0" encoding="utf-8"?>
<ds:datastoreItem xmlns:ds="http://schemas.openxmlformats.org/officeDocument/2006/customXml" ds:itemID="{57A6B73C-8C66-4C1B-BFA3-CDA8A513102F}"/>
</file>

<file path=customXml/itemProps3.xml><?xml version="1.0" encoding="utf-8"?>
<ds:datastoreItem xmlns:ds="http://schemas.openxmlformats.org/officeDocument/2006/customXml" ds:itemID="{4C1AED23-A274-4D16-A1D4-6790807503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District Summary</vt:lpstr>
      <vt:lpstr>District ES One Stop</vt:lpstr>
      <vt:lpstr>District MS One Stop</vt:lpstr>
      <vt:lpstr>District HS One Stop</vt:lpstr>
      <vt:lpstr>ES SGPs</vt:lpstr>
      <vt:lpstr>MS SGPs</vt:lpstr>
      <vt:lpstr>HS SGPs</vt:lpstr>
      <vt:lpstr>ES CCRPI Scores</vt:lpstr>
      <vt:lpstr>MS CCRPI</vt:lpstr>
      <vt:lpstr>HS CCRPI</vt:lpstr>
      <vt:lpstr>'District ES One Stop'!Print_Area</vt:lpstr>
      <vt:lpstr>'District HS One Stop'!Print_Area</vt:lpstr>
      <vt:lpstr>'District MS One Stop'!Print_Area</vt:lpstr>
      <vt:lpstr>'District Summary'!Print_Area</vt:lpstr>
    </vt:vector>
  </TitlesOfParts>
  <Company>Georgia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GaDOE</dc:creator>
  <cp:lastModifiedBy>GaDOE</cp:lastModifiedBy>
  <cp:lastPrinted>2015-08-06T00:13:16Z</cp:lastPrinted>
  <dcterms:created xsi:type="dcterms:W3CDTF">2015-08-03T16:44:22Z</dcterms:created>
  <dcterms:modified xsi:type="dcterms:W3CDTF">2015-08-11T12:42:55Z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0x01010009D831E39BAA3F4CA075FB698E603DD3</vt:lpwstr>
  </property>
</Properties>
</file>