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U:\GASB\GASB 68\GASB 68\2023 Updates\To Website and Email\"/>
    </mc:Choice>
  </mc:AlternateContent>
  <xr:revisionPtr revIDLastSave="0" documentId="13_ncr:1_{FD32DC67-CFCB-4231-AE74-BCBFF8566FFF}" xr6:coauthVersionLast="47" xr6:coauthVersionMax="47" xr10:uidLastSave="{00000000-0000-0000-0000-000000000000}"/>
  <bookViews>
    <workbookView xWindow="-120" yWindow="-120" windowWidth="29040" windowHeight="15720" xr2:uid="{00000000-000D-0000-FFFF-FFFF00000000}"/>
  </bookViews>
  <sheets>
    <sheet name="2023 Allocations" sheetId="1" r:id="rId1"/>
    <sheet name="2023 Pension - Journal Entries" sheetId="2" r:id="rId2"/>
    <sheet name="2023 T Accounts" sheetId="3" r:id="rId3"/>
  </sheets>
  <definedNames>
    <definedName name="_xlnm.Print_Area" localSheetId="0">'2023 Allocations'!$A$1:$L$310</definedName>
    <definedName name="_xlnm.Print_Titles" localSheetId="1">'2023 Pension - Journal Entries'!$1:$5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1" i="2" l="1"/>
  <c r="H195" i="2"/>
  <c r="G17" i="2" l="1"/>
  <c r="H11" i="2"/>
  <c r="O41" i="3" l="1"/>
  <c r="O29" i="3"/>
  <c r="O15" i="3"/>
  <c r="D279" i="2" l="1"/>
  <c r="D278" i="2"/>
  <c r="D277" i="2"/>
  <c r="D276" i="2"/>
  <c r="D275" i="2"/>
  <c r="D274" i="2"/>
  <c r="D273" i="2"/>
  <c r="D272" i="2"/>
  <c r="D271" i="2"/>
  <c r="D270" i="2"/>
  <c r="D269" i="2"/>
  <c r="D268" i="2"/>
  <c r="D267" i="2"/>
  <c r="C216" i="2"/>
  <c r="C215" i="2"/>
  <c r="C214" i="2"/>
  <c r="C213" i="2"/>
  <c r="C212" i="2"/>
  <c r="C211" i="2"/>
  <c r="C210" i="2"/>
  <c r="C209" i="2"/>
  <c r="C208" i="2"/>
  <c r="C207" i="2"/>
  <c r="C206" i="2"/>
  <c r="C205" i="2"/>
  <c r="C204" i="2"/>
  <c r="D143" i="2"/>
  <c r="D142" i="2"/>
  <c r="C104" i="2" l="1"/>
  <c r="C103" i="2"/>
  <c r="C35" i="2"/>
  <c r="C34" i="2"/>
  <c r="C33" i="2"/>
  <c r="L211" i="1"/>
  <c r="L210" i="1"/>
  <c r="L209" i="1"/>
  <c r="L208" i="1"/>
  <c r="L207" i="1"/>
  <c r="J211" i="1"/>
  <c r="J210" i="1"/>
  <c r="J209" i="1"/>
  <c r="J208" i="1"/>
  <c r="J207" i="1"/>
  <c r="H211" i="1"/>
  <c r="H210" i="1"/>
  <c r="H209" i="1"/>
  <c r="H208" i="1"/>
  <c r="H207" i="1"/>
  <c r="F211" i="1"/>
  <c r="F210" i="1"/>
  <c r="F209" i="1"/>
  <c r="F208" i="1"/>
  <c r="F207" i="1"/>
  <c r="L67" i="1"/>
  <c r="L66" i="1"/>
  <c r="J67" i="1"/>
  <c r="J66" i="1"/>
  <c r="H67" i="1"/>
  <c r="H66" i="1"/>
  <c r="F67" i="1"/>
  <c r="F66" i="1"/>
  <c r="L202" i="1"/>
  <c r="J202" i="1"/>
  <c r="H202" i="1"/>
  <c r="F202" i="1"/>
  <c r="L201" i="1"/>
  <c r="L200" i="1"/>
  <c r="J201" i="1"/>
  <c r="H201" i="1"/>
  <c r="F201" i="1"/>
  <c r="J200" i="1"/>
  <c r="H200" i="1"/>
  <c r="F200" i="1"/>
  <c r="G154" i="2"/>
  <c r="G153" i="2"/>
  <c r="G152" i="2"/>
  <c r="G151" i="2"/>
  <c r="D121" i="2"/>
  <c r="D131" i="2" l="1"/>
  <c r="G131" i="2" s="1"/>
  <c r="C92" i="2"/>
  <c r="G93" i="2" s="1"/>
  <c r="D11" i="2"/>
  <c r="C23" i="2"/>
  <c r="G24" i="2" s="1"/>
  <c r="L55" i="1" l="1"/>
  <c r="J55" i="1"/>
  <c r="H55" i="1"/>
  <c r="F55" i="1"/>
  <c r="C196" i="2" l="1"/>
  <c r="C127" i="2"/>
  <c r="C14" i="2"/>
  <c r="K51" i="3" s="1"/>
  <c r="D9" i="3" l="1"/>
  <c r="K9" i="3"/>
  <c r="F10" i="3"/>
  <c r="K10" i="3"/>
  <c r="M10" i="3"/>
  <c r="D11" i="3"/>
  <c r="D12" i="3"/>
  <c r="F12" i="3"/>
  <c r="K12" i="3"/>
  <c r="D13" i="3"/>
  <c r="K13" i="3"/>
  <c r="M13" i="3"/>
  <c r="F14" i="3"/>
  <c r="M14" i="3"/>
  <c r="F16" i="3"/>
  <c r="M23" i="3"/>
  <c r="K24" i="3"/>
  <c r="M24" i="3"/>
  <c r="K25" i="3"/>
  <c r="M26" i="3"/>
  <c r="M29" i="3" s="1"/>
  <c r="D27" i="3"/>
  <c r="K27" i="3"/>
  <c r="M27" i="3"/>
  <c r="F28" i="3"/>
  <c r="D29" i="3"/>
  <c r="D32" i="3"/>
  <c r="D33" i="3"/>
  <c r="F34" i="3"/>
  <c r="D35" i="3"/>
  <c r="M38" i="3"/>
  <c r="M39" i="3"/>
  <c r="M40" i="3"/>
  <c r="K41" i="3"/>
  <c r="M41" i="3"/>
  <c r="M50" i="3"/>
  <c r="M52" i="3"/>
  <c r="K53" i="3"/>
  <c r="K55" i="3" s="1"/>
  <c r="K39" i="3"/>
  <c r="K42" i="3" s="1"/>
  <c r="M11" i="3"/>
  <c r="K28" i="3"/>
  <c r="C264" i="2"/>
  <c r="D15" i="3" s="1"/>
  <c r="D16" i="3"/>
  <c r="F52" i="1"/>
  <c r="J46" i="1"/>
  <c r="H52" i="1"/>
  <c r="C89" i="2" s="1"/>
  <c r="J52" i="1"/>
  <c r="D128" i="2" s="1"/>
  <c r="L52" i="1"/>
  <c r="H53" i="1"/>
  <c r="C90" i="2" s="1"/>
  <c r="J53" i="1"/>
  <c r="D129" i="2" s="1"/>
  <c r="L53" i="1"/>
  <c r="H54" i="1"/>
  <c r="C91" i="2" s="1"/>
  <c r="G92" i="2" s="1"/>
  <c r="J54" i="1"/>
  <c r="D130" i="2" s="1"/>
  <c r="G130" i="2" s="1"/>
  <c r="L54" i="1"/>
  <c r="H56" i="1"/>
  <c r="C93" i="2" s="1"/>
  <c r="J56" i="1"/>
  <c r="D132" i="2" s="1"/>
  <c r="L56" i="1"/>
  <c r="H57" i="1"/>
  <c r="C94" i="2" s="1"/>
  <c r="G94" i="2" s="1"/>
  <c r="J57" i="1"/>
  <c r="D133" i="2" s="1"/>
  <c r="G132" i="2" s="1"/>
  <c r="L57" i="1"/>
  <c r="H58" i="1"/>
  <c r="C95" i="2" s="1"/>
  <c r="J58" i="1"/>
  <c r="D134" i="2" s="1"/>
  <c r="L58" i="1"/>
  <c r="H59" i="1"/>
  <c r="C96" i="2" s="1"/>
  <c r="J59" i="1"/>
  <c r="D135" i="2" s="1"/>
  <c r="L59" i="1"/>
  <c r="H60" i="1"/>
  <c r="C97" i="2" s="1"/>
  <c r="J60" i="1"/>
  <c r="D136" i="2" s="1"/>
  <c r="L60" i="1"/>
  <c r="H61" i="1"/>
  <c r="C98" i="2" s="1"/>
  <c r="J61" i="1"/>
  <c r="D137" i="2" s="1"/>
  <c r="L61" i="1"/>
  <c r="H62" i="1"/>
  <c r="C99" i="2" s="1"/>
  <c r="J62" i="1"/>
  <c r="D138" i="2" s="1"/>
  <c r="L62" i="1"/>
  <c r="H63" i="1"/>
  <c r="C100" i="2" s="1"/>
  <c r="J63" i="1"/>
  <c r="D139" i="2" s="1"/>
  <c r="L63" i="1"/>
  <c r="H64" i="1"/>
  <c r="C101" i="2" s="1"/>
  <c r="J64" i="1"/>
  <c r="D140" i="2" s="1"/>
  <c r="L64" i="1"/>
  <c r="H65" i="1"/>
  <c r="C102" i="2" s="1"/>
  <c r="J65" i="1"/>
  <c r="D141" i="2" s="1"/>
  <c r="L65" i="1"/>
  <c r="H68" i="1"/>
  <c r="L68" i="1"/>
  <c r="D69" i="1"/>
  <c r="H89" i="1"/>
  <c r="F91" i="1"/>
  <c r="F100" i="1" s="1"/>
  <c r="D106" i="1"/>
  <c r="F117" i="1"/>
  <c r="C48" i="2" s="1"/>
  <c r="F118" i="1"/>
  <c r="D56" i="2" s="1"/>
  <c r="F119" i="1"/>
  <c r="F120" i="1"/>
  <c r="D58" i="2" s="1"/>
  <c r="F121" i="1"/>
  <c r="C52" i="2" s="1"/>
  <c r="F122" i="1"/>
  <c r="D60" i="2" s="1"/>
  <c r="F123" i="1"/>
  <c r="D61" i="2" s="1"/>
  <c r="D124" i="1"/>
  <c r="F130" i="1"/>
  <c r="D77" i="2" s="1"/>
  <c r="F131" i="1"/>
  <c r="C71" i="2" s="1"/>
  <c r="F132" i="1"/>
  <c r="C72" i="2" s="1"/>
  <c r="F133" i="1"/>
  <c r="D80" i="2" s="1"/>
  <c r="F134" i="1"/>
  <c r="D81" i="2" s="1"/>
  <c r="F135" i="1"/>
  <c r="D82" i="2" s="1"/>
  <c r="F136" i="1"/>
  <c r="C76" i="2" s="1"/>
  <c r="D137" i="1"/>
  <c r="J192" i="1"/>
  <c r="F198" i="1"/>
  <c r="H198" i="1"/>
  <c r="J198" i="1"/>
  <c r="L198" i="1"/>
  <c r="F199" i="1"/>
  <c r="C203" i="2" s="1"/>
  <c r="H199" i="1"/>
  <c r="J199" i="1"/>
  <c r="D266" i="2" s="1"/>
  <c r="L199" i="1"/>
  <c r="F203" i="1"/>
  <c r="H203" i="1"/>
  <c r="J203" i="1"/>
  <c r="L203" i="1"/>
  <c r="F204" i="1"/>
  <c r="H204" i="1"/>
  <c r="J204" i="1"/>
  <c r="L204" i="1"/>
  <c r="F205" i="1"/>
  <c r="H205" i="1"/>
  <c r="J205" i="1"/>
  <c r="L205" i="1"/>
  <c r="F206" i="1"/>
  <c r="H206" i="1"/>
  <c r="J206" i="1"/>
  <c r="L206" i="1"/>
  <c r="F212" i="1"/>
  <c r="H212" i="1"/>
  <c r="J212" i="1"/>
  <c r="L212" i="1"/>
  <c r="D213" i="1"/>
  <c r="H258" i="1"/>
  <c r="F265" i="1" s="1"/>
  <c r="D272" i="1"/>
  <c r="F283" i="1"/>
  <c r="C327" i="2" s="1"/>
  <c r="F284" i="1"/>
  <c r="F285" i="1"/>
  <c r="C329" i="2" s="1"/>
  <c r="F286" i="1"/>
  <c r="D337" i="2" s="1"/>
  <c r="F287" i="1"/>
  <c r="D338" i="2" s="1"/>
  <c r="F288" i="1"/>
  <c r="D339" i="2" s="1"/>
  <c r="F289" i="1"/>
  <c r="C333" i="2" s="1"/>
  <c r="D290" i="1"/>
  <c r="F296" i="1"/>
  <c r="C345" i="2" s="1"/>
  <c r="F297" i="1"/>
  <c r="D353" i="2" s="1"/>
  <c r="F298" i="1"/>
  <c r="D354" i="2" s="1"/>
  <c r="F299" i="1"/>
  <c r="D355" i="2" s="1"/>
  <c r="F300" i="1"/>
  <c r="C349" i="2" s="1"/>
  <c r="F301" i="1"/>
  <c r="D357" i="2" s="1"/>
  <c r="F302" i="1"/>
  <c r="D358" i="2" s="1"/>
  <c r="D303" i="1"/>
  <c r="G133" i="2" l="1"/>
  <c r="G95" i="2"/>
  <c r="M15" i="3"/>
  <c r="F270" i="1"/>
  <c r="F266" i="1"/>
  <c r="C351" i="2"/>
  <c r="J213" i="1"/>
  <c r="D265" i="2"/>
  <c r="D17" i="3"/>
  <c r="F17" i="3"/>
  <c r="L213" i="1"/>
  <c r="F303" i="1"/>
  <c r="D30" i="3" s="1"/>
  <c r="C348" i="2"/>
  <c r="F271" i="1"/>
  <c r="C347" i="2"/>
  <c r="D336" i="2"/>
  <c r="F290" i="1"/>
  <c r="F31" i="3" s="1"/>
  <c r="F268" i="1"/>
  <c r="F267" i="1"/>
  <c r="D340" i="2"/>
  <c r="H213" i="1"/>
  <c r="F213" i="1"/>
  <c r="L69" i="1"/>
  <c r="K29" i="3"/>
  <c r="M30" i="3" s="1"/>
  <c r="D61" i="3" s="1"/>
  <c r="M42" i="3"/>
  <c r="M43" i="3" s="1"/>
  <c r="D62" i="3" s="1"/>
  <c r="K15" i="3"/>
  <c r="D59" i="2"/>
  <c r="F124" i="1"/>
  <c r="F26" i="3" s="1"/>
  <c r="F99" i="1"/>
  <c r="D55" i="2"/>
  <c r="F137" i="1"/>
  <c r="D25" i="3" s="1"/>
  <c r="C70" i="2"/>
  <c r="C75" i="2"/>
  <c r="F103" i="1"/>
  <c r="C74" i="2"/>
  <c r="H69" i="1"/>
  <c r="D44" i="3"/>
  <c r="D45" i="3" s="1"/>
  <c r="C20" i="2"/>
  <c r="D356" i="2"/>
  <c r="C332" i="2"/>
  <c r="D83" i="2"/>
  <c r="C51" i="2"/>
  <c r="F102" i="1"/>
  <c r="D335" i="2"/>
  <c r="C331" i="2"/>
  <c r="D78" i="2"/>
  <c r="C54" i="2"/>
  <c r="F269" i="1"/>
  <c r="F105" i="1"/>
  <c r="F101" i="1"/>
  <c r="C350" i="2"/>
  <c r="C346" i="2"/>
  <c r="D334" i="2"/>
  <c r="C330" i="2"/>
  <c r="C73" i="2"/>
  <c r="D57" i="2"/>
  <c r="C53" i="2"/>
  <c r="C49" i="2"/>
  <c r="D24" i="3"/>
  <c r="D352" i="2"/>
  <c r="C328" i="2"/>
  <c r="C202" i="2"/>
  <c r="D79" i="2"/>
  <c r="C50" i="2"/>
  <c r="F104" i="1"/>
  <c r="F68" i="1"/>
  <c r="J68" i="1" s="1"/>
  <c r="J69" i="1" s="1"/>
  <c r="F65" i="1"/>
  <c r="F64" i="1"/>
  <c r="C32" i="2" s="1"/>
  <c r="F63" i="1"/>
  <c r="C31" i="2" s="1"/>
  <c r="F62" i="1"/>
  <c r="C30" i="2" s="1"/>
  <c r="F61" i="1"/>
  <c r="C29" i="2" s="1"/>
  <c r="F60" i="1"/>
  <c r="C28" i="2" s="1"/>
  <c r="F59" i="1"/>
  <c r="C27" i="2" s="1"/>
  <c r="F58" i="1"/>
  <c r="C26" i="2" s="1"/>
  <c r="F57" i="1"/>
  <c r="C25" i="2" s="1"/>
  <c r="G25" i="2" s="1"/>
  <c r="F56" i="1"/>
  <c r="C24" i="2" s="1"/>
  <c r="F54" i="1"/>
  <c r="C22" i="2" s="1"/>
  <c r="G23" i="2" s="1"/>
  <c r="F53" i="1"/>
  <c r="C21" i="2" s="1"/>
  <c r="G26" i="2" l="1"/>
  <c r="K16" i="3"/>
  <c r="D60" i="3" s="1"/>
  <c r="D54" i="3"/>
  <c r="D55" i="3" s="1"/>
  <c r="F36" i="3"/>
  <c r="F53" i="3"/>
  <c r="F55" i="3" s="1"/>
  <c r="D18" i="3"/>
  <c r="D59" i="3" s="1"/>
  <c r="F43" i="3"/>
  <c r="F45" i="3" s="1"/>
  <c r="D46" i="3" s="1"/>
  <c r="F272" i="1"/>
  <c r="F106" i="1"/>
  <c r="D36" i="3"/>
  <c r="F69" i="1"/>
  <c r="D56" i="3" l="1"/>
  <c r="F37" i="3"/>
  <c r="M54" i="3" s="1"/>
  <c r="M55" i="3" l="1"/>
  <c r="K56" i="3" s="1"/>
  <c r="D63" i="3" s="1"/>
  <c r="D65" i="3" s="1"/>
</calcChain>
</file>

<file path=xl/sharedStrings.xml><?xml version="1.0" encoding="utf-8"?>
<sst xmlns="http://schemas.openxmlformats.org/spreadsheetml/2006/main" count="761" uniqueCount="338">
  <si>
    <t>Entry for State Support Pension Expense and Revenue</t>
  </si>
  <si>
    <t>Debit to Expense/Credit to Revenue</t>
  </si>
  <si>
    <t>Allocation %age</t>
  </si>
  <si>
    <t>Function</t>
  </si>
  <si>
    <t>State Support Pension Expense</t>
  </si>
  <si>
    <t>PSERS Packet - Entry #1</t>
  </si>
  <si>
    <t>PSERS 1b</t>
  </si>
  <si>
    <t xml:space="preserve">Reversal of Fund Level Entry </t>
  </si>
  <si>
    <t>Credit to Expense/Debit to Revenue</t>
  </si>
  <si>
    <r>
      <t xml:space="preserve">Reverse Fund Level Entry </t>
    </r>
    <r>
      <rPr>
        <b/>
        <sz val="9"/>
        <color theme="1"/>
        <rFont val="Franklin Gothic Book"/>
        <family val="2"/>
      </rPr>
      <t>(not PSERS packet)</t>
    </r>
  </si>
  <si>
    <t>PSERS 1a</t>
  </si>
  <si>
    <t>Alternate Option - If recording the difference is confusing, split the entry into 2 entries.  First entry to reverse the Fund level entry for State support.  Second entry to post the State support per the Pension Plan.</t>
  </si>
  <si>
    <t>Entry to Adjust State Support</t>
  </si>
  <si>
    <t>Allocation based on DOE provided worksheet for the Fund level On-Behalf Journal Entries.  Worksheet calculates percentage of total salaries that are eligible for coverage of state support funding for PSERS.  Examples include nutrition employees, bus drivers, and custodians.</t>
  </si>
  <si>
    <t>Amount to Increase/(Decrease)</t>
  </si>
  <si>
    <t>On-Behalf PSERS Revenue and Expense</t>
  </si>
  <si>
    <r>
      <t xml:space="preserve">Fund Level Entry </t>
    </r>
    <r>
      <rPr>
        <b/>
        <sz val="9"/>
        <color theme="1"/>
        <rFont val="Franklin Gothic Book"/>
        <family val="2"/>
      </rPr>
      <t>(not PSERS packet)</t>
    </r>
  </si>
  <si>
    <t>State Aid Revenue&amp; Expense - Pension Plan</t>
  </si>
  <si>
    <t>PSERS 1</t>
  </si>
  <si>
    <t>PSERS Allocations</t>
  </si>
  <si>
    <t>Amount Necessary to Net the Beginning Deferred Outflows - District Contributions</t>
  </si>
  <si>
    <t>Deferred Balances Arising in Prior Measurement Periods</t>
  </si>
  <si>
    <t>Prior Period Contributions Subsequent to Measurement Period Per Audit amount compared to ERS Packet Entry #3 Amount</t>
  </si>
  <si>
    <t>Adjustments Arising in Prior Measurement Periods</t>
  </si>
  <si>
    <t>Entry #6</t>
  </si>
  <si>
    <t>Entry #5</t>
  </si>
  <si>
    <t>Entry #4</t>
  </si>
  <si>
    <t>Entry #3</t>
  </si>
  <si>
    <t>PY Entry #5 Outflows</t>
  </si>
  <si>
    <t>*</t>
  </si>
  <si>
    <t>Amount to be calculated by LEA</t>
  </si>
  <si>
    <t>ERS Comparison- Entry #6</t>
  </si>
  <si>
    <t>Amount to be determined by LEA</t>
  </si>
  <si>
    <t>ERS Packet - Entry #5</t>
  </si>
  <si>
    <t>Total amount provided by ERS</t>
  </si>
  <si>
    <t>ERS Packet - Entry #4</t>
  </si>
  <si>
    <t xml:space="preserve">      &amp; 6</t>
  </si>
  <si>
    <t>ERS Packet - Entry #3</t>
  </si>
  <si>
    <t>ERS 3, 4, 5</t>
  </si>
  <si>
    <t xml:space="preserve">ERS 6 </t>
  </si>
  <si>
    <t>To record deferred outflows of resources for contributions subsequent to measurement date*  *Should include employer specific contributions.</t>
  </si>
  <si>
    <t>ERS 5</t>
  </si>
  <si>
    <t>To record pension expense for paragraphs 54 and 55 deferred balances arising in prior measurement periods</t>
  </si>
  <si>
    <t>ERS 4</t>
  </si>
  <si>
    <t>To record current year activity</t>
  </si>
  <si>
    <t>ERS 3</t>
  </si>
  <si>
    <t>Entries Based on ERS Packet</t>
  </si>
  <si>
    <t>ERS 2</t>
  </si>
  <si>
    <t>ERS 1</t>
  </si>
  <si>
    <t>ERS Allocations</t>
  </si>
  <si>
    <t>Debit To Expense/Credit to State Revenue</t>
  </si>
  <si>
    <t>State Support Pension Revenue &amp; Expense</t>
  </si>
  <si>
    <t>TRS Packet - Entry #4</t>
  </si>
  <si>
    <t>TRS 4b</t>
  </si>
  <si>
    <t>Credit To Expense/Debit to State Revenue</t>
  </si>
  <si>
    <r>
      <t xml:space="preserve">Reverse Fund Level Entry </t>
    </r>
    <r>
      <rPr>
        <b/>
        <sz val="9"/>
        <color theme="1"/>
        <rFont val="Franklin Gothic Book"/>
        <family val="2"/>
      </rPr>
      <t>(not TRS packet)</t>
    </r>
  </si>
  <si>
    <t>TRS 4a</t>
  </si>
  <si>
    <t>Allocation based on DOE provided worksheet for the Fund level On-Behalf Journal Entries.  Worksheet calculates percentage of total salaries that are eligible for coverage of state support funding for TRS.  Examples include nutrition directors and managers, and transportation directors.</t>
  </si>
  <si>
    <t>Calculated Amount of Entry</t>
  </si>
  <si>
    <t>On-Behalf TRS Revenue and Expense</t>
  </si>
  <si>
    <r>
      <t xml:space="preserve">Fund Level Entry </t>
    </r>
    <r>
      <rPr>
        <b/>
        <sz val="9"/>
        <color theme="1"/>
        <rFont val="Franklin Gothic Book"/>
        <family val="2"/>
      </rPr>
      <t>(not TRS packet)</t>
    </r>
  </si>
  <si>
    <t>TRS 4</t>
  </si>
  <si>
    <t xml:space="preserve"> Prior Period Contributions Subsequent to Measurement Period Per Audit amount compared to TRS Packet Entry #3 Amount</t>
  </si>
  <si>
    <t>Entry #7</t>
  </si>
  <si>
    <t>TRS Comparison- Entry #7</t>
  </si>
  <si>
    <t>TRS Packet - Entry #6</t>
  </si>
  <si>
    <t>Amount provided by TRS</t>
  </si>
  <si>
    <t>TRS Packet - Entry #5</t>
  </si>
  <si>
    <t xml:space="preserve">      &amp; 7</t>
  </si>
  <si>
    <t>TRS Packet - Entry #3</t>
  </si>
  <si>
    <t>TRS 3, 5, 6</t>
  </si>
  <si>
    <t xml:space="preserve">TRS 7 </t>
  </si>
  <si>
    <t>TRS 6</t>
  </si>
  <si>
    <t>TRS 5</t>
  </si>
  <si>
    <t>To record pension expense and revenue for State support (if GaDOE did NOT pay on-behalf employer contributions for your district, you will not have this entry.)</t>
  </si>
  <si>
    <t>TRS 3</t>
  </si>
  <si>
    <t>Entries Based on TRS Packet</t>
  </si>
  <si>
    <t>TRS 2</t>
  </si>
  <si>
    <t>TRS 1</t>
  </si>
  <si>
    <t>TRS Allocations</t>
  </si>
  <si>
    <t>Yellow highlighted cells require data entry.  Remaining cells based on formula.</t>
  </si>
  <si>
    <t>Allocation Formulas for Pension related Journal Entries</t>
  </si>
  <si>
    <t>Remaining cells based on prior year ending balances per Audit Report or the Retirement System Packets.</t>
  </si>
  <si>
    <t>Separate worksheet (to be completed by school district) available to assist in the calculation/allocation of pension expense by function.</t>
  </si>
  <si>
    <t>NOTE:  Allocation based on % on behalf worksheet provided by DOE</t>
  </si>
  <si>
    <t>Entry can be combined with Entry #1a for only one entry to post</t>
  </si>
  <si>
    <t>To record pension expense and revenue for State Support as provided in PSERS pension packet</t>
  </si>
  <si>
    <t>Credit  - 3913 - On Behalf Payments - PSERS -  Operations of Non-Instructional Svcs, Food Svcs</t>
  </si>
  <si>
    <t>Credit - 3913 - On Behalf Payments - PSERS - Other Support Svcs</t>
  </si>
  <si>
    <t>Credit - 3913 - On Behalf Payments - PSERS - Central Support Svcs</t>
  </si>
  <si>
    <t>Credit - 3913 - On Behalf Payments - PSERS -  Student Transportation Svcs</t>
  </si>
  <si>
    <t>Credit  - 3913 - On Behalf Payments - PSERS - Maintenance and Operation of Plant</t>
  </si>
  <si>
    <t>Credit  - 3913 - On Behalf Payments - PSERS - Business Svcs</t>
  </si>
  <si>
    <t>Credit  - 3913 - On Behalf Payments - PSERS - General Administration</t>
  </si>
  <si>
    <t>Debit Pension Expense - Food Svcs</t>
  </si>
  <si>
    <t>Debit Pension Expense - Other Support Svcs</t>
  </si>
  <si>
    <t>See Allocation Worksheet</t>
  </si>
  <si>
    <t>Debit Pension Expense - Central Support Svcs</t>
  </si>
  <si>
    <t>Debit Pension Expense - Student Transportation Svcs</t>
  </si>
  <si>
    <t>Debit Pension Expense - Maintenance &amp; Operation of Plant</t>
  </si>
  <si>
    <t>Debit Pension Expense - Business Svcs</t>
  </si>
  <si>
    <t>Debit Pension Expense -General Administration</t>
  </si>
  <si>
    <t>1b.</t>
  </si>
  <si>
    <t>Credit Pension Expense - Food Svcs</t>
  </si>
  <si>
    <t>Credit Pension Expense - Other Support Svcs</t>
  </si>
  <si>
    <t>Credit Pension Expense - Central Support Svcs</t>
  </si>
  <si>
    <t>Credit Pension Expense - Student Transportation Svcs</t>
  </si>
  <si>
    <t>Credit Pension Expense - Maintenance and Operation of Plant</t>
  </si>
  <si>
    <t>Credit Pension Expense - Business Svcs</t>
  </si>
  <si>
    <t>Credit Pension Expense - General Administration</t>
  </si>
  <si>
    <t>Debit - 3913 - On Behalf Payments - PSERS -   Operations of Non-Instructional Svcs, Food Svcs</t>
  </si>
  <si>
    <t>Debit - 3913 - On Behalf Payments - PSERS -  Other Support Svcs</t>
  </si>
  <si>
    <t>Debit - 3913 - On Behalf Payments - PSERS -  Central Support Svcs</t>
  </si>
  <si>
    <t>Debit  - 3913 - On Behalf Payments - PSERS -   Student Transportation Svcs</t>
  </si>
  <si>
    <t>Debit - 3913 - On Behalf Payments - PSERS - Maintenance and Operation of Plant</t>
  </si>
  <si>
    <t>Debit - 3913 - On Behalf Payments - PSERS - Business Svcs</t>
  </si>
  <si>
    <t>Debit - 3913 - On Behalf Payments - PSERS - General Administration</t>
  </si>
  <si>
    <t>1a.</t>
  </si>
  <si>
    <t>Entry #1a and 1b provide an example of accounting for the state support when first removing the fund level entry, then posting District-wide entry for State support as disclosed in Pension Packet.</t>
  </si>
  <si>
    <t>Public School Employee Retirement System (PSERS)</t>
  </si>
  <si>
    <t>PSERS Entries</t>
  </si>
  <si>
    <t>NOTE:  Allocation based on DOE provided worksheet (TRS and ERS Allocations for GASB 68 Pension Liability).</t>
  </si>
  <si>
    <t>Credit - Deferred Outflow of Resources - District  Contributions 0315</t>
  </si>
  <si>
    <t>Debit Pension Expense - School Administration</t>
  </si>
  <si>
    <t>Debit Pension Expense - General Administration</t>
  </si>
  <si>
    <t>Debit Pension Expense - Pupil Services</t>
  </si>
  <si>
    <t>Debit Pension Expense - Instruction</t>
  </si>
  <si>
    <t xml:space="preserve">Credit Pension Expense - Maintenance and Operation of Plant </t>
  </si>
  <si>
    <t>Credit Pension Expense - Business Administration</t>
  </si>
  <si>
    <t>Credit Pension Expense - School Administration</t>
  </si>
  <si>
    <t>Credit Pension Expense - Pupil Services</t>
  </si>
  <si>
    <t>Credit Pension Expense - Instruction</t>
  </si>
  <si>
    <t>Debit - Deferred Outflow of Resources - District Contributions 0315</t>
  </si>
  <si>
    <t>6.</t>
  </si>
  <si>
    <t>Debit Pension Expense - Business Administration</t>
  </si>
  <si>
    <t>5.</t>
  </si>
  <si>
    <t>To record pension expense for paragraphs 54 and 55 deferred balances arising in prior measurement periods.</t>
  </si>
  <si>
    <t>Credit - Deferred Outflow of Resources - Pension Plan 0317</t>
  </si>
  <si>
    <t>Debit - Deferred Inflow of Resources - Pension Plan 0517</t>
  </si>
  <si>
    <t>4,</t>
  </si>
  <si>
    <t>Credit - Proportionate Share of Net Pension Liability 0592</t>
  </si>
  <si>
    <t>Debit - Proportionate Share of Net Pension Liability 0592</t>
  </si>
  <si>
    <t>Credit - Deferred Inflow of Resources - Pension Plan 0517</t>
  </si>
  <si>
    <t>Debit - Deferred Outflow of Resources - Pension Plan 0317</t>
  </si>
  <si>
    <t>3.</t>
  </si>
  <si>
    <t>To record beginning proportionate share of net pension liability</t>
  </si>
  <si>
    <t>2.</t>
  </si>
  <si>
    <t>Debit - Deferred Outflow of Resources - District  Contributions 0315</t>
  </si>
  <si>
    <t>1.</t>
  </si>
  <si>
    <t>Employees Retirement System (ERS)</t>
  </si>
  <si>
    <t>ERS Entries</t>
  </si>
  <si>
    <t>Credit - Deferred Outflow of Resources - District Contributions 0315</t>
  </si>
  <si>
    <t>Debit Pension Expense - Federal Grant Administration</t>
  </si>
  <si>
    <t>Debit Pension Expense - Educational Media Svcs</t>
  </si>
  <si>
    <t>Debit Pension Expense - Improvement of Instr Svcs</t>
  </si>
  <si>
    <t>Credit Pension Expense - Federal Grant Administration</t>
  </si>
  <si>
    <t>Credit Pension Expense - Educational Media Svcs</t>
  </si>
  <si>
    <t>Credit Pension Expense - Improvement of Instr Svcs</t>
  </si>
  <si>
    <t>7.</t>
  </si>
  <si>
    <t>Entry can be combined with 4a for only one entry to post</t>
  </si>
  <si>
    <t>To record pension expense and revenue for State Support as provided in TRS Pension Packet</t>
  </si>
  <si>
    <t>Credit -3912 - On Behalf Payments - Teachers Retirement -  Operations of Non-Instructional Svcs, Food Svcs</t>
  </si>
  <si>
    <t>Credit  -3912- On Behalf Payments - Teachers Retirement - Other Support Svcs</t>
  </si>
  <si>
    <t>Credit  -3912- On Behalf Payments - Teachers Retirement - Central Support Svcs</t>
  </si>
  <si>
    <t>Credit  -3912- On Behalf Payments - Teachers Retirement - Student Transportation Svcs</t>
  </si>
  <si>
    <t>Credit -3912 - On Behalf Payments - Teachers Retirement -  Maintenance &amp; Operation of Plant</t>
  </si>
  <si>
    <t>Credit -3912 - On Behalf Payments - Teachers Retirement - Business Svcs</t>
  </si>
  <si>
    <t>Credit -3912 - On Behalf Payments - Teachers Retirement - General Administration</t>
  </si>
  <si>
    <t>4b.</t>
  </si>
  <si>
    <t>Debit  -3912 - On Behalf Payments - Teachers Retirement -   Operations of Non-Instructional Svcs, Food Svcs</t>
  </si>
  <si>
    <t>Debit  -3912- On Behalf Payments - Teachers Retirement -  Other Support Svcs</t>
  </si>
  <si>
    <t>Debit  -3912- On Behalf Payments - Teachers Retirement -  Central Support Svcs</t>
  </si>
  <si>
    <t>Debit  -3912- On Behalf Payments - Teachers Retirement -  Student Transportation Svcs</t>
  </si>
  <si>
    <t>Debit  -3912 - On Behalf Payments - Teachers Retirement -  Maintenance and Operation of Plant</t>
  </si>
  <si>
    <t>Debit -3912 - On Behalf Payments - Teachers Retirement -  Business Svcs</t>
  </si>
  <si>
    <t>Debit -3912 - On Behalf Payments - Teachers Retirement - General Administration</t>
  </si>
  <si>
    <t>4a.</t>
  </si>
  <si>
    <t>Entry #4a and 4b provide an example of accounting for the state support when first removing the fund level entry, then posting District-wide entry for State support as disclosed in Pension Packet.</t>
  </si>
  <si>
    <t>Teachers' Retirement System of Georgia (TRS)</t>
  </si>
  <si>
    <t>TRS Entries</t>
  </si>
  <si>
    <t>Journal Entries</t>
  </si>
  <si>
    <t>Fund 902 - Pension Activity - District-wide Fund</t>
  </si>
  <si>
    <t>*Equation should Zero*</t>
  </si>
  <si>
    <t>Net Pension Obligation (Deficit) - 0717</t>
  </si>
  <si>
    <t>Net Pension Liability - 0592</t>
  </si>
  <si>
    <t>Deferred Inflows - Pension Plan -517</t>
  </si>
  <si>
    <t>Deferred Outflows - Pension Plan 0317</t>
  </si>
  <si>
    <t>Deferred Outflows - District Contributions 0315</t>
  </si>
  <si>
    <t>Reference Check:</t>
  </si>
  <si>
    <t>Balance - Net Pension Obligation (Deficit) - 0717</t>
  </si>
  <si>
    <t>Balance - PSERS On Behalf Revenue Source 3913, Program 1445</t>
  </si>
  <si>
    <t>Current Year Activity (Revenue &amp; Expense Close-out)</t>
  </si>
  <si>
    <t>1a</t>
  </si>
  <si>
    <t>1aPSERS</t>
  </si>
  <si>
    <t>2</t>
  </si>
  <si>
    <t>2ERS</t>
  </si>
  <si>
    <t>1b</t>
  </si>
  <si>
    <t>1bPSERS</t>
  </si>
  <si>
    <t>1</t>
  </si>
  <si>
    <t>1ERS</t>
  </si>
  <si>
    <t>2TRS</t>
  </si>
  <si>
    <t>Credit</t>
  </si>
  <si>
    <t>Debit</t>
  </si>
  <si>
    <t>1TRS</t>
  </si>
  <si>
    <t>School Employees Retirement</t>
  </si>
  <si>
    <t xml:space="preserve">On Behalf Payments - Public </t>
  </si>
  <si>
    <t>Source 3913, Prgm Code 1445</t>
  </si>
  <si>
    <t>Net Position - Net Pension Obligation</t>
  </si>
  <si>
    <t>Balance - TRS On Behalf Revenue Source 3912, Program 1445</t>
  </si>
  <si>
    <t>Account 0717</t>
  </si>
  <si>
    <t>4a</t>
  </si>
  <si>
    <t>4aTRS</t>
  </si>
  <si>
    <t>Balance - Net Pension Liability - 0592</t>
  </si>
  <si>
    <t>4b</t>
  </si>
  <si>
    <t>4bTRS</t>
  </si>
  <si>
    <t>3</t>
  </si>
  <si>
    <t>3ERS</t>
  </si>
  <si>
    <t>On Behalf Payments - TRS</t>
  </si>
  <si>
    <t>3TRS</t>
  </si>
  <si>
    <t>Source 3912, Prgm Code 1445</t>
  </si>
  <si>
    <t>Balance - Pension Expense Function XXXX Object 279</t>
  </si>
  <si>
    <t>6</t>
  </si>
  <si>
    <t>Record adjustment for differences between beginning Deferred Contribution amount per Audit and ERS Packet amount (Entry 3)</t>
  </si>
  <si>
    <t>6ERS</t>
  </si>
  <si>
    <t>Pension Liability</t>
  </si>
  <si>
    <t>5</t>
  </si>
  <si>
    <t>5ERS</t>
  </si>
  <si>
    <t xml:space="preserve">Proportionate Share of Net </t>
  </si>
  <si>
    <t>Record pension expense for paragraphs 54 and 55 deferred balances arising in prior measurement periods (ERS)</t>
  </si>
  <si>
    <t>4ERS</t>
  </si>
  <si>
    <t>Account 0592</t>
  </si>
  <si>
    <t>Balance - Deferred Inflows - Pension Plan 0517</t>
  </si>
  <si>
    <t>7</t>
  </si>
  <si>
    <t>Record adjustment for differences between beginning Deferred Contribution amount per Audit and TRS Packet amount (Entry 3)</t>
  </si>
  <si>
    <t>7TRS</t>
  </si>
  <si>
    <t>6TRS</t>
  </si>
  <si>
    <t>Record pension expense for paragraphs 54 and 55 deferred balances arising in prior measurement periods (TRS)</t>
  </si>
  <si>
    <t>5TRS</t>
  </si>
  <si>
    <t>Record Beg. Proportionate Share of Net Pension Liability and Deferred Balances (ERS)</t>
  </si>
  <si>
    <t>Pension Expense</t>
  </si>
  <si>
    <t>Function XXXX, Account 279</t>
  </si>
  <si>
    <t>Deferred Inflow of Resources - Pension Plan</t>
  </si>
  <si>
    <t>Account 0517</t>
  </si>
  <si>
    <t>Balance - Deferred Outflows - District Contributions 0315</t>
  </si>
  <si>
    <t>Balance - Deferred Outflows - Pension Plan 0317</t>
  </si>
  <si>
    <t>Pension Plan</t>
  </si>
  <si>
    <t>District Contributions</t>
  </si>
  <si>
    <t xml:space="preserve">Deferred Outflow of Resources - </t>
  </si>
  <si>
    <t>Deferred Outflow of Resources -</t>
  </si>
  <si>
    <t>Account 0317</t>
  </si>
  <si>
    <t>Account 0315</t>
  </si>
  <si>
    <t>Debit - Beginning of the Year Net Position - Net Pension Liability 0717</t>
  </si>
  <si>
    <t>Credit - Beginning of the Year Net Position - Net Pension Liability 0717</t>
  </si>
  <si>
    <t>Entry#3- District Contributions</t>
  </si>
  <si>
    <t>* use amount reported in prior year audit report as Deferred Outflows - Pension Plan (TRS).</t>
  </si>
  <si>
    <t>* use amount reported in prior year audit report as Deferred Outflows - Pension Plan (ERS).</t>
  </si>
  <si>
    <t>Purpose of worksheet is to provide a mechanism for allocating the pension expense to the functional categories when preparing the financial statements.  This is necessary because the entries provided by the Retirement Plans only allocate to the pension expense category.  The school district will have to determine the functional allocation for the financial statement reporting.</t>
  </si>
  <si>
    <t>Debit Pension Expense - Instructional Staff Training</t>
  </si>
  <si>
    <t>Credit Pension Expense - Instructional Staff Training</t>
  </si>
  <si>
    <t>Total amt to be posted to 2210</t>
  </si>
  <si>
    <t>Financial Statements or FS template</t>
  </si>
  <si>
    <t>(Impr to Instructional Svcs) on the</t>
  </si>
  <si>
    <t>Debit Pension Expense - Enterprise Operations</t>
  </si>
  <si>
    <t>Debit Pension Expense - Community Services Operations</t>
  </si>
  <si>
    <t>Credit Pension Expense - Enterprise Operations</t>
  </si>
  <si>
    <t>Credit Pension Expense - Community Services Operations</t>
  </si>
  <si>
    <t>1st page of retirement packets</t>
  </si>
  <si>
    <t>TRS Packet</t>
  </si>
  <si>
    <t>ERS Packet</t>
  </si>
  <si>
    <t xml:space="preserve">1st page of retirement </t>
  </si>
  <si>
    <t>packets</t>
  </si>
  <si>
    <t>Exh A &amp; D</t>
  </si>
  <si>
    <t>Exhibit F</t>
  </si>
  <si>
    <t>Prior Year Audit Report</t>
  </si>
  <si>
    <t>Retirement Note</t>
  </si>
  <si>
    <t>Exhibit A &amp; Exhibit D</t>
  </si>
  <si>
    <t>Total Line amount from Deferred Inflows &amp; Outflows Table</t>
  </si>
  <si>
    <t>Deferred Inflows of Resources</t>
  </si>
  <si>
    <t>Total Deferred Outflows of Resources</t>
  </si>
  <si>
    <t>Remaining Deferred Outflows</t>
  </si>
  <si>
    <t>See above calculation</t>
  </si>
  <si>
    <t>Line amount from above Table</t>
  </si>
  <si>
    <t>should be rounded to</t>
  </si>
  <si>
    <t>nearest whole dollar</t>
  </si>
  <si>
    <t>TRS does not use cents on</t>
  </si>
  <si>
    <t>the Retirement Packets</t>
  </si>
  <si>
    <t>ERS does not use cents on</t>
  </si>
  <si>
    <t>should be the amt. shown in the prior year audit</t>
  </si>
  <si>
    <t>pg 5 of packet - current year entry</t>
  </si>
  <si>
    <t>To reverse 2022 On Behalf entry - Fund Statements</t>
  </si>
  <si>
    <t>FY 2023 SCHOOL DISTRICT/STATE CHARTER SCHOOL</t>
  </si>
  <si>
    <r>
      <t xml:space="preserve">Beginning in FY 2016, TRS is providing 4 journal entries.  The district will have to tie in Beginning Net Position </t>
    </r>
    <r>
      <rPr>
        <b/>
        <sz val="11"/>
        <color theme="1"/>
        <rFont val="Franklin Gothic Book"/>
        <family val="2"/>
      </rPr>
      <t>based on the prior year ending liability</t>
    </r>
    <r>
      <rPr>
        <sz val="11"/>
        <color theme="1"/>
        <rFont val="Franklin Gothic Book"/>
        <family val="2"/>
      </rPr>
      <t>.  For FY 2023, the entries in Fund 902 or on the Financial Statement template will be as follows:</t>
    </r>
  </si>
  <si>
    <t>To record beginning deferred outflow of resources for FY 2022 (measurement period) contributions based on GASB 71.</t>
  </si>
  <si>
    <t>To record beginning proportionate share of net pension liability.  This is the Net Pension Liability recorded at July 1, 2021 (beginning of measurement period).</t>
  </si>
  <si>
    <t>Although the journal entries provided by TRS are not numbered, we will use the numbering scheme "3,4,5,6" to discuss the journal entries provided in the packet.  Descriptions of each entry are as follows, per the FY 2023 TRS Packets:</t>
  </si>
  <si>
    <t>To record any adjustment required between the amount reported as the prior period's contributions subsequent to measurement date per Audit Report and the amount shown on the current year TRS Packet Entry #3 as the Deferred Outflows - District Contributions 7/1/2021 - 6/30/2022.</t>
  </si>
  <si>
    <t>Entries Based on Comparison of the Amount Shown in the 2022 Audit Report and on the amount reported on the TRS Packet</t>
  </si>
  <si>
    <t>Contributions per LEA Payroll reports 7/2022 to 6/2023</t>
  </si>
  <si>
    <t>Allocation based on DOE provided worksheet.  Worksheet calculates percentage of TRS expense charged to each functional category for FY 2022, as reported on the DE 46 for each LEA.  These percentages can be used to allocate the pension expense for entries #3, 5, and 6 per the TRS packet.  Additionally, the allocation can be used for the possible Entry #7</t>
  </si>
  <si>
    <t>Current Period Pension Expense (FY 22 Measurement Period)</t>
  </si>
  <si>
    <t>Actual Contributions After Measurement Period (FY 23 Reporting Period)</t>
  </si>
  <si>
    <t>FY 23 Actual Contributions</t>
  </si>
  <si>
    <t>FY 22 Pension Expense</t>
  </si>
  <si>
    <t>FY 23 Adjustment for State Support Per Pension Plan</t>
  </si>
  <si>
    <t>Beginning in FY 2016, ERS is providing 3 journal entries.  The district will have to tie in Beginning Net Position based on the prior year ending liability.  For FY 2023, the entries in Fund 902 or on the Financial Statement template will be as follows:</t>
  </si>
  <si>
    <t>Although the journal entries provided by ERS are not numbered, we will use the numbering scheme "3,4,5" to discuss the journal entries provided in the packet.  Descriptions of each entry are as follows, per the FY 2023 ERS Packets:</t>
  </si>
  <si>
    <t>To record beginning proportionate share of net pension liability.  This is the Net Pension Liability recorded at June 30, 2021 (measurement period).</t>
  </si>
  <si>
    <t>To record any adjustment required between the amount reported as the prior period's contributions subsequent to measurement date per Audit Report and the amount shown on the current year ERS Packet Entry #3 as the Deferred Outflows - District Contributions 7/1/2021 - 6/30/2022.</t>
  </si>
  <si>
    <t>Entries Based on Comparison of the Amount Shown in the 2022 Audit Report and on the amount reported on the ERS Packet</t>
  </si>
  <si>
    <t>Allocation based on DOE provided worksheet.  Worksheet calculates percentage of ERS expense charged to each functional category for FY 2022, as reported on the DE 46 for each LEA.  These percentages can be used to allocate the pension expense for entries #3, 4, and 5 per the ERS packet.  The percentages can also be used for possible Entry #6.</t>
  </si>
  <si>
    <t>School District - FY 2023</t>
  </si>
  <si>
    <t>Net Pension Liability FY 22</t>
  </si>
  <si>
    <t>To record beginning deferred outflow of resources for FY 2022 (measurement period) contributions based on GASB 71</t>
  </si>
  <si>
    <t>To record beginning deferred outflow of resources for FY 2022 contributions based on GASB 71</t>
  </si>
  <si>
    <t>To record beginning proportionate share of net pension liability for FY 2022 measurement period</t>
  </si>
  <si>
    <t>To record deferred outflows of resources for contributions subsequent to measurement date (FY 2023)</t>
  </si>
  <si>
    <t>Cells linked to the 2023 Allocations tab.</t>
  </si>
  <si>
    <t>NOTE:  CURRENT YEAR IS THE MEASUREMENT PERIOD FY 2022</t>
  </si>
  <si>
    <t>NOTE:  SUBSEQUENT PERIOD IS THE REPORTING PERIOD FY 2023</t>
  </si>
  <si>
    <t>Record Beg Deferred Outflows for FY 2022 contributions based on GASB 71 (TRS)</t>
  </si>
  <si>
    <t>Record current year  activity - FY 2022 (TRS)</t>
  </si>
  <si>
    <t>Record Deferred Outflows for contributions subsequent to measurement date - FY 2023 (TRS)</t>
  </si>
  <si>
    <t>Record Beg Deferred Outflows for FY 22 contributions based on GASB 71 (ERS)</t>
  </si>
  <si>
    <t>Record current year  activity - FY 2022  (ERS)</t>
  </si>
  <si>
    <t>Record Deferred Outflows for contributions subsequent to measurement date - FY 2023 (ERS)</t>
  </si>
  <si>
    <t>Record Beg. Proportionate Share of Net Pension Liability and Deferred Balances - FY 2022 (TRS)</t>
  </si>
  <si>
    <t>Record Beg. Proportionate Share of Net Pension Liability and Deferred Balances - FY 2022 (ERS)</t>
  </si>
  <si>
    <t>Record current year  activity - FY 2022 (ERS)</t>
  </si>
  <si>
    <t>Record Pension Expense and Revenue for State Support - FY 2022 (TRS)</t>
  </si>
  <si>
    <t>Reverse FY 2023 On Behalf entry - Fund Statements (TRS)</t>
  </si>
  <si>
    <t>Record Deferred Outflows for contributions subsequent to measurement date - FY 2023</t>
  </si>
  <si>
    <t>Record Pension Expense and Revenue for State Support - FY 2022 (PSERS)</t>
  </si>
  <si>
    <t>Reverse FY 2023 On Behalf entry - Fund Statements (PSERS)</t>
  </si>
  <si>
    <t>Record Beg Proportionate Share of Net Pension Liability - FY 2022 (ERS)</t>
  </si>
  <si>
    <t>Record pension expense and revenue for State Support - FY 2022 (TRS)</t>
  </si>
  <si>
    <t>Reverse 2023 On Behalf entry - Fund Statements (TRS)</t>
  </si>
  <si>
    <t>Record Beg Proportionate Share of Net Pension Liability - FY 2022 (TRS)</t>
  </si>
  <si>
    <t>Record Beg Deferred Outflows for FY 2022 contributions based on GASB 71 (ERS)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</si>
</sst>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000%"/>
    <numFmt numFmtId="166" formatCode="_(* #,##0_);_(* \(#,##0\);_(* &quot;-&quot;??_);_(@_)"/>
    <numFmt numFmtId="167" formatCode="#,##0.0000"/>
    <numFmt numFmtId="168" formatCode="_(* #,##0.000_);_(* \(#,##0.000\);_(* &quot;-&quot;??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Franklin Gothic Book"/>
      <family val="2"/>
    </font>
    <font>
      <b/>
      <sz val="11"/>
      <color rgb="FFFF0000"/>
      <name val="Franklin Gothic Book"/>
      <family val="2"/>
    </font>
    <font>
      <b/>
      <sz val="11"/>
      <color theme="1"/>
      <name val="Franklin Gothic Book"/>
      <family val="2"/>
    </font>
    <font>
      <b/>
      <sz val="9"/>
      <color theme="1"/>
      <name val="Franklin Gothic Book"/>
      <family val="2"/>
    </font>
    <font>
      <b/>
      <u/>
      <sz val="11"/>
      <color rgb="FFFF0000"/>
      <name val="Franklin Gothic Book"/>
      <family val="2"/>
    </font>
    <font>
      <b/>
      <i/>
      <sz val="11"/>
      <color theme="1"/>
      <name val="Franklin Gothic Book"/>
      <family val="2"/>
    </font>
    <font>
      <b/>
      <i/>
      <u/>
      <sz val="16"/>
      <color theme="1"/>
      <name val="Franklin Gothic Book"/>
      <family val="2"/>
    </font>
    <font>
      <sz val="11"/>
      <color rgb="FFFF0000"/>
      <name val="Franklin Gothic Book"/>
      <family val="2"/>
    </font>
    <font>
      <i/>
      <sz val="11"/>
      <color theme="1"/>
      <name val="Franklin Gothic Book"/>
      <family val="2"/>
    </font>
    <font>
      <b/>
      <u/>
      <sz val="11"/>
      <color theme="1"/>
      <name val="Franklin Gothic Book"/>
      <family val="2"/>
    </font>
    <font>
      <b/>
      <u/>
      <sz val="16"/>
      <color theme="1"/>
      <name val="Franklin Gothic Book"/>
      <family val="2"/>
    </font>
    <font>
      <sz val="10"/>
      <name val="Arial"/>
      <family val="2"/>
    </font>
    <font>
      <i/>
      <sz val="10"/>
      <name val="Franklin Gothic Book"/>
      <family val="2"/>
    </font>
    <font>
      <b/>
      <i/>
      <sz val="10"/>
      <name val="Franklin Gothic Book"/>
      <family val="2"/>
    </font>
    <font>
      <sz val="10"/>
      <name val="Franklin Gothic Book"/>
      <family val="2"/>
    </font>
    <font>
      <b/>
      <i/>
      <u/>
      <sz val="10"/>
      <name val="Franklin Gothic Book"/>
      <family val="2"/>
    </font>
    <font>
      <b/>
      <sz val="14"/>
      <color theme="1"/>
      <name val="Franklin Gothic Book"/>
      <family val="2"/>
    </font>
    <font>
      <b/>
      <sz val="14"/>
      <name val="Franklin Gothic Book"/>
      <family val="2"/>
    </font>
    <font>
      <sz val="11"/>
      <name val="Franklin Gothic Book"/>
      <family val="2"/>
    </font>
    <font>
      <i/>
      <sz val="11"/>
      <name val="Franklin Gothic Book"/>
      <family val="2"/>
    </font>
    <font>
      <b/>
      <sz val="11"/>
      <name val="Franklin Gothic Book"/>
      <family val="2"/>
    </font>
    <font>
      <sz val="10"/>
      <color theme="1"/>
      <name val="Franklin Gothic Book"/>
      <family val="2"/>
    </font>
    <font>
      <sz val="10"/>
      <color rgb="FFFF0000"/>
      <name val="Franklin Gothic Book"/>
      <family val="2"/>
    </font>
    <font>
      <sz val="10"/>
      <color theme="1"/>
      <name val="Calibri"/>
      <family val="2"/>
      <scheme val="minor"/>
    </font>
    <font>
      <sz val="10"/>
      <color rgb="FFFF0000"/>
      <name val="Calibri"/>
      <family val="2"/>
      <scheme val="minor"/>
    </font>
    <font>
      <sz val="10"/>
      <color rgb="FF660066"/>
      <name val="Franklin Gothic Book"/>
      <family val="2"/>
    </font>
    <font>
      <sz val="11"/>
      <color rgb="FF0000CC"/>
      <name val="Franklin Gothic Book"/>
      <family val="2"/>
    </font>
    <font>
      <b/>
      <sz val="11"/>
      <color rgb="FF0000CC"/>
      <name val="Franklin Gothic Book"/>
      <family val="2"/>
    </font>
    <font>
      <sz val="10"/>
      <color rgb="FFC00000"/>
      <name val="Franklin Gothic Book"/>
      <family val="2"/>
    </font>
    <font>
      <sz val="10"/>
      <color rgb="FF0000CC"/>
      <name val="Franklin Gothic Book"/>
      <family val="2"/>
    </font>
    <font>
      <i/>
      <sz val="11"/>
      <color rgb="FF0000CC"/>
      <name val="Franklin Gothic Book"/>
      <family val="2"/>
    </font>
  </fonts>
  <fills count="7">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CCECFF"/>
        <bgColor indexed="64"/>
      </patternFill>
    </fill>
    <fill>
      <patternFill patternType="solid">
        <fgColor theme="0" tint="-0.14999847407452621"/>
        <bgColor indexed="64"/>
      </patternFill>
    </fill>
    <fill>
      <patternFill patternType="solid">
        <fgColor rgb="FFFFA3A3"/>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cellStyleXfs>
  <cellXfs count="184">
    <xf numFmtId="0" fontId="0" fillId="0" borderId="0" xfId="0"/>
    <xf numFmtId="0" fontId="3" fillId="0" borderId="0" xfId="0" applyFont="1"/>
    <xf numFmtId="0" fontId="4" fillId="0" borderId="0" xfId="0" applyFont="1" applyAlignment="1">
      <alignment horizontal="center" wrapText="1"/>
    </xf>
    <xf numFmtId="43" fontId="3" fillId="0" borderId="0" xfId="0" applyNumberFormat="1" applyFont="1"/>
    <xf numFmtId="43" fontId="3" fillId="0" borderId="1" xfId="0" applyNumberFormat="1" applyFont="1" applyBorder="1"/>
    <xf numFmtId="10" fontId="3" fillId="2" borderId="1" xfId="2" applyNumberFormat="1" applyFont="1" applyFill="1" applyBorder="1"/>
    <xf numFmtId="10" fontId="3" fillId="2" borderId="0" xfId="2" applyNumberFormat="1" applyFont="1" applyFill="1"/>
    <xf numFmtId="0" fontId="3" fillId="0" borderId="1" xfId="0" applyFont="1" applyBorder="1" applyAlignment="1">
      <alignment horizontal="center"/>
    </xf>
    <xf numFmtId="0" fontId="5" fillId="0" borderId="0" xfId="0" applyFont="1"/>
    <xf numFmtId="0" fontId="4" fillId="0" borderId="0" xfId="0" applyFont="1" applyAlignment="1">
      <alignment horizontal="center"/>
    </xf>
    <xf numFmtId="43" fontId="3" fillId="0" borderId="0" xfId="1" applyFont="1"/>
    <xf numFmtId="0" fontId="9" fillId="0" borderId="0" xfId="0" applyFont="1"/>
    <xf numFmtId="0" fontId="3" fillId="3" borderId="0" xfId="0" applyFont="1" applyFill="1" applyAlignment="1">
      <alignment wrapText="1"/>
    </xf>
    <xf numFmtId="39" fontId="3" fillId="0" borderId="0" xfId="0" applyNumberFormat="1" applyFont="1"/>
    <xf numFmtId="39" fontId="3" fillId="0" borderId="1" xfId="0" applyNumberFormat="1" applyFont="1" applyBorder="1"/>
    <xf numFmtId="164" fontId="3" fillId="2" borderId="1" xfId="2" applyNumberFormat="1" applyFont="1" applyFill="1" applyBorder="1"/>
    <xf numFmtId="164" fontId="3" fillId="2" borderId="0" xfId="2" applyNumberFormat="1" applyFont="1" applyFill="1"/>
    <xf numFmtId="0" fontId="3" fillId="0" borderId="1"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10" fillId="0" borderId="0" xfId="0" applyFont="1"/>
    <xf numFmtId="0" fontId="11" fillId="0" borderId="0" xfId="0" applyFont="1"/>
    <xf numFmtId="43" fontId="3" fillId="0" borderId="2" xfId="0" applyNumberFormat="1" applyFont="1" applyBorder="1"/>
    <xf numFmtId="43" fontId="3" fillId="0" borderId="0" xfId="1" applyFont="1" applyFill="1" applyAlignment="1">
      <alignment horizontal="right"/>
    </xf>
    <xf numFmtId="43" fontId="3" fillId="2" borderId="0" xfId="1" applyFont="1" applyFill="1"/>
    <xf numFmtId="0" fontId="0" fillId="0" borderId="0" xfId="0" applyAlignment="1">
      <alignment wrapText="1"/>
    </xf>
    <xf numFmtId="0" fontId="0" fillId="0" borderId="0" xfId="0" applyAlignment="1">
      <alignment vertical="top" wrapText="1"/>
    </xf>
    <xf numFmtId="0" fontId="5" fillId="0" borderId="0" xfId="0" applyFont="1" applyAlignment="1">
      <alignment wrapText="1"/>
    </xf>
    <xf numFmtId="0" fontId="3" fillId="0" borderId="0" xfId="0" applyFont="1" applyAlignment="1">
      <alignment horizontal="left" vertical="top" wrapText="1"/>
    </xf>
    <xf numFmtId="0" fontId="12" fillId="0" borderId="0" xfId="0" applyFont="1"/>
    <xf numFmtId="0" fontId="3" fillId="0" borderId="1" xfId="0" applyFont="1" applyBorder="1"/>
    <xf numFmtId="0" fontId="8" fillId="0" borderId="0" xfId="0" applyFont="1"/>
    <xf numFmtId="43" fontId="3" fillId="2" borderId="1" xfId="1" applyFont="1" applyFill="1" applyBorder="1"/>
    <xf numFmtId="43" fontId="3" fillId="2" borderId="0" xfId="1" applyFont="1" applyFill="1" applyBorder="1"/>
    <xf numFmtId="164" fontId="3" fillId="0" borderId="1" xfId="2" applyNumberFormat="1" applyFont="1" applyBorder="1"/>
    <xf numFmtId="165" fontId="3" fillId="2" borderId="0" xfId="2" applyNumberFormat="1" applyFont="1" applyFill="1" applyBorder="1"/>
    <xf numFmtId="165" fontId="3" fillId="2" borderId="0" xfId="2" applyNumberFormat="1" applyFont="1" applyFill="1"/>
    <xf numFmtId="10" fontId="3" fillId="0" borderId="0" xfId="0" applyNumberFormat="1" applyFont="1"/>
    <xf numFmtId="43" fontId="3" fillId="2" borderId="0" xfId="1" applyFont="1" applyFill="1" applyAlignment="1">
      <alignment horizontal="right"/>
    </xf>
    <xf numFmtId="166" fontId="3" fillId="2" borderId="0" xfId="1" applyNumberFormat="1" applyFont="1" applyFill="1"/>
    <xf numFmtId="0" fontId="13" fillId="0" borderId="0" xfId="0" applyFont="1"/>
    <xf numFmtId="0" fontId="3" fillId="4" borderId="0" xfId="0" applyFont="1" applyFill="1"/>
    <xf numFmtId="0" fontId="15" fillId="0" borderId="0" xfId="3" applyFont="1"/>
    <xf numFmtId="0" fontId="16" fillId="0" borderId="0" xfId="3" applyFont="1"/>
    <xf numFmtId="43" fontId="3" fillId="4" borderId="0" xfId="0" applyNumberFormat="1" applyFont="1" applyFill="1"/>
    <xf numFmtId="40" fontId="3" fillId="4" borderId="0" xfId="0" applyNumberFormat="1" applyFont="1" applyFill="1"/>
    <xf numFmtId="0" fontId="17" fillId="0" borderId="0" xfId="3" quotePrefix="1" applyFont="1"/>
    <xf numFmtId="0" fontId="0" fillId="0" borderId="0" xfId="0" applyAlignment="1">
      <alignment horizontal="right" wrapText="1"/>
    </xf>
    <xf numFmtId="0" fontId="18" fillId="0" borderId="0" xfId="3" applyFont="1" applyAlignment="1">
      <alignment wrapText="1"/>
    </xf>
    <xf numFmtId="0" fontId="3" fillId="3" borderId="0" xfId="0" applyFont="1" applyFill="1"/>
    <xf numFmtId="0" fontId="15" fillId="0" borderId="0" xfId="3" applyFont="1" applyAlignment="1">
      <alignment wrapText="1"/>
    </xf>
    <xf numFmtId="0" fontId="17" fillId="0" borderId="0" xfId="3" applyFont="1" applyAlignment="1">
      <alignment wrapText="1"/>
    </xf>
    <xf numFmtId="43" fontId="3" fillId="4" borderId="0" xfId="1" applyFont="1" applyFill="1"/>
    <xf numFmtId="0" fontId="5" fillId="0" borderId="0" xfId="0" applyFont="1" applyAlignment="1">
      <alignment horizontal="center"/>
    </xf>
    <xf numFmtId="39" fontId="17" fillId="4" borderId="0" xfId="3" applyNumberFormat="1" applyFont="1" applyFill="1"/>
    <xf numFmtId="0" fontId="3" fillId="0" borderId="0" xfId="0" quotePrefix="1" applyFont="1"/>
    <xf numFmtId="39" fontId="17" fillId="0" borderId="0" xfId="3" applyNumberFormat="1" applyFont="1"/>
    <xf numFmtId="0" fontId="17" fillId="0" borderId="0" xfId="3" applyFont="1"/>
    <xf numFmtId="167" fontId="3" fillId="0" borderId="0" xfId="0" applyNumberFormat="1" applyFont="1"/>
    <xf numFmtId="4" fontId="3" fillId="0" borderId="0" xfId="0" applyNumberFormat="1" applyFont="1"/>
    <xf numFmtId="0" fontId="19" fillId="0" borderId="0" xfId="0" applyFont="1" applyAlignment="1">
      <alignment horizontal="center"/>
    </xf>
    <xf numFmtId="0" fontId="20" fillId="0" borderId="0" xfId="3" applyFont="1" applyAlignment="1">
      <alignment horizontal="center"/>
    </xf>
    <xf numFmtId="0" fontId="21" fillId="0" borderId="0" xfId="3" quotePrefix="1" applyFont="1"/>
    <xf numFmtId="0" fontId="21" fillId="0" borderId="0" xfId="3" quotePrefix="1" applyFont="1" applyAlignment="1">
      <alignment horizontal="center"/>
    </xf>
    <xf numFmtId="4" fontId="3" fillId="0" borderId="3" xfId="0" applyNumberFormat="1" applyFont="1" applyBorder="1"/>
    <xf numFmtId="4" fontId="3" fillId="0" borderId="1" xfId="0" applyNumberFormat="1" applyFont="1" applyBorder="1"/>
    <xf numFmtId="168" fontId="3" fillId="0" borderId="0" xfId="0" applyNumberFormat="1" applyFont="1"/>
    <xf numFmtId="40" fontId="3" fillId="0" borderId="0" xfId="0" applyNumberFormat="1" applyFont="1"/>
    <xf numFmtId="39" fontId="5" fillId="0" borderId="4" xfId="0" applyNumberFormat="1" applyFont="1" applyBorder="1"/>
    <xf numFmtId="39" fontId="5" fillId="0" borderId="3" xfId="0" applyNumberFormat="1" applyFont="1" applyBorder="1"/>
    <xf numFmtId="39" fontId="3" fillId="0" borderId="5" xfId="0" applyNumberFormat="1" applyFont="1" applyBorder="1"/>
    <xf numFmtId="40" fontId="21" fillId="0" borderId="0" xfId="3" applyNumberFormat="1" applyFont="1"/>
    <xf numFmtId="0" fontId="3" fillId="0" borderId="0" xfId="0" applyFont="1" applyAlignment="1">
      <alignment vertical="top" wrapText="1"/>
    </xf>
    <xf numFmtId="39" fontId="21" fillId="0" borderId="0" xfId="0" applyNumberFormat="1" applyFont="1"/>
    <xf numFmtId="0" fontId="21" fillId="0" borderId="0" xfId="3" quotePrefix="1" applyFont="1" applyAlignment="1">
      <alignment horizontal="center" vertical="top"/>
    </xf>
    <xf numFmtId="0" fontId="3" fillId="0" borderId="0" xfId="0" applyFont="1" applyAlignment="1">
      <alignment horizontal="center" wrapText="1"/>
    </xf>
    <xf numFmtId="39" fontId="21" fillId="0" borderId="0" xfId="3" applyNumberFormat="1" applyFont="1"/>
    <xf numFmtId="0" fontId="3" fillId="5" borderId="0" xfId="0" applyFont="1" applyFill="1"/>
    <xf numFmtId="40" fontId="21" fillId="0" borderId="0" xfId="3" applyNumberFormat="1" applyFont="1" applyAlignment="1">
      <alignment horizontal="center"/>
    </xf>
    <xf numFmtId="0" fontId="21" fillId="0" borderId="1" xfId="0" applyFont="1" applyBorder="1" applyAlignment="1">
      <alignment horizontal="center"/>
    </xf>
    <xf numFmtId="0" fontId="21" fillId="0" borderId="6" xfId="0" applyFont="1" applyBorder="1" applyAlignment="1">
      <alignment horizontal="center"/>
    </xf>
    <xf numFmtId="0" fontId="21" fillId="0" borderId="1" xfId="0" applyFont="1" applyBorder="1" applyAlignment="1">
      <alignment horizontal="center" wrapText="1"/>
    </xf>
    <xf numFmtId="43" fontId="3" fillId="0" borderId="5" xfId="1" applyFont="1" applyFill="1" applyBorder="1"/>
    <xf numFmtId="39" fontId="3" fillId="0" borderId="0" xfId="0" applyNumberFormat="1" applyFont="1" applyAlignment="1">
      <alignment horizontal="center"/>
    </xf>
    <xf numFmtId="43" fontId="3" fillId="0" borderId="3" xfId="1" applyFont="1" applyFill="1" applyBorder="1"/>
    <xf numFmtId="43" fontId="3" fillId="0" borderId="0" xfId="1" applyFont="1" applyFill="1" applyBorder="1" applyAlignment="1">
      <alignment horizontal="center"/>
    </xf>
    <xf numFmtId="39" fontId="21" fillId="0" borderId="1" xfId="0" applyNumberFormat="1" applyFont="1" applyBorder="1"/>
    <xf numFmtId="43" fontId="3" fillId="0" borderId="0" xfId="1" applyFont="1" applyFill="1"/>
    <xf numFmtId="39" fontId="21" fillId="0" borderId="0" xfId="0" quotePrefix="1" applyNumberFormat="1" applyFont="1" applyAlignment="1">
      <alignment horizontal="center"/>
    </xf>
    <xf numFmtId="0" fontId="21" fillId="0" borderId="0" xfId="0" applyFont="1" applyAlignment="1">
      <alignment horizontal="center"/>
    </xf>
    <xf numFmtId="40" fontId="3" fillId="0" borderId="5" xfId="0" applyNumberFormat="1" applyFont="1" applyBorder="1"/>
    <xf numFmtId="0" fontId="21" fillId="0" borderId="8" xfId="0" applyFont="1" applyBorder="1" applyAlignment="1">
      <alignment horizontal="center"/>
    </xf>
    <xf numFmtId="39" fontId="21" fillId="0" borderId="1" xfId="3" applyNumberFormat="1" applyFont="1" applyBorder="1"/>
    <xf numFmtId="39" fontId="21" fillId="0" borderId="0" xfId="0" applyNumberFormat="1" applyFont="1" applyAlignment="1">
      <alignment horizontal="center"/>
    </xf>
    <xf numFmtId="0" fontId="22" fillId="0" borderId="0" xfId="3" applyFont="1" applyAlignment="1">
      <alignment horizontal="center" wrapText="1"/>
    </xf>
    <xf numFmtId="168" fontId="5" fillId="0" borderId="4" xfId="1" applyNumberFormat="1" applyFont="1" applyFill="1" applyBorder="1"/>
    <xf numFmtId="168" fontId="3" fillId="0" borderId="0" xfId="1" applyNumberFormat="1" applyFont="1" applyFill="1"/>
    <xf numFmtId="43" fontId="3" fillId="0" borderId="0" xfId="1" applyFont="1" applyFill="1" applyBorder="1"/>
    <xf numFmtId="43" fontId="3" fillId="0" borderId="1" xfId="1" applyFont="1" applyFill="1" applyBorder="1"/>
    <xf numFmtId="0" fontId="21" fillId="0" borderId="0" xfId="3" applyFont="1" applyAlignment="1">
      <alignment wrapText="1"/>
    </xf>
    <xf numFmtId="0" fontId="21" fillId="0" borderId="9" xfId="0" applyFont="1" applyBorder="1" applyAlignment="1">
      <alignment horizontal="center"/>
    </xf>
    <xf numFmtId="39" fontId="21" fillId="0" borderId="1" xfId="3" applyNumberFormat="1" applyFont="1" applyBorder="1" applyAlignment="1">
      <alignment horizontal="right"/>
    </xf>
    <xf numFmtId="39" fontId="3" fillId="0" borderId="3" xfId="0" applyNumberFormat="1" applyFont="1" applyBorder="1"/>
    <xf numFmtId="39" fontId="21" fillId="0" borderId="0" xfId="3" applyNumberFormat="1" applyFont="1" applyAlignment="1">
      <alignment horizontal="right"/>
    </xf>
    <xf numFmtId="39" fontId="21" fillId="0" borderId="0" xfId="3" applyNumberFormat="1" applyFont="1" applyAlignment="1">
      <alignment horizontal="center"/>
    </xf>
    <xf numFmtId="0" fontId="3" fillId="0" borderId="0" xfId="0" applyFont="1" applyAlignment="1">
      <alignment vertical="top"/>
    </xf>
    <xf numFmtId="4" fontId="17" fillId="0" borderId="0" xfId="3" applyNumberFormat="1" applyFont="1"/>
    <xf numFmtId="4" fontId="24" fillId="0" borderId="0" xfId="0" applyNumberFormat="1" applyFont="1"/>
    <xf numFmtId="0" fontId="24" fillId="0" borderId="0" xfId="0" applyFont="1"/>
    <xf numFmtId="43" fontId="24" fillId="4" borderId="0" xfId="0" applyNumberFormat="1" applyFont="1" applyFill="1"/>
    <xf numFmtId="43" fontId="24" fillId="0" borderId="0" xfId="0" applyNumberFormat="1" applyFont="1"/>
    <xf numFmtId="0" fontId="27" fillId="0" borderId="0" xfId="0" applyFont="1" applyAlignment="1">
      <alignment wrapText="1"/>
    </xf>
    <xf numFmtId="4" fontId="3" fillId="4" borderId="0" xfId="0" applyNumberFormat="1" applyFont="1" applyFill="1"/>
    <xf numFmtId="4" fontId="3" fillId="4" borderId="0" xfId="1" applyNumberFormat="1" applyFont="1" applyFill="1"/>
    <xf numFmtId="0" fontId="4" fillId="0" borderId="0" xfId="0" applyFont="1"/>
    <xf numFmtId="0" fontId="5" fillId="2" borderId="0" xfId="0" applyFont="1" applyFill="1"/>
    <xf numFmtId="0" fontId="3" fillId="2" borderId="0" xfId="0" applyFont="1" applyFill="1"/>
    <xf numFmtId="0" fontId="3" fillId="2" borderId="0" xfId="0" applyFont="1" applyFill="1" applyAlignment="1">
      <alignment wrapText="1"/>
    </xf>
    <xf numFmtId="165" fontId="3" fillId="0" borderId="0" xfId="2" applyNumberFormat="1" applyFont="1"/>
    <xf numFmtId="0" fontId="2" fillId="0" borderId="0" xfId="0" applyFont="1" applyAlignment="1">
      <alignment horizontal="right" wrapText="1"/>
    </xf>
    <xf numFmtId="0" fontId="2" fillId="0" borderId="0" xfId="0" applyFont="1" applyAlignment="1">
      <alignment wrapText="1"/>
    </xf>
    <xf numFmtId="39" fontId="3" fillId="6" borderId="1" xfId="0" applyNumberFormat="1" applyFont="1" applyFill="1" applyBorder="1"/>
    <xf numFmtId="0" fontId="28" fillId="0" borderId="0" xfId="0" applyFont="1"/>
    <xf numFmtId="39" fontId="28" fillId="0" borderId="0" xfId="3" applyNumberFormat="1" applyFont="1"/>
    <xf numFmtId="39" fontId="28" fillId="0" borderId="2" xfId="3" applyNumberFormat="1" applyFont="1" applyBorder="1"/>
    <xf numFmtId="4" fontId="24" fillId="4" borderId="0" xfId="0" applyNumberFormat="1" applyFont="1" applyFill="1"/>
    <xf numFmtId="0" fontId="10" fillId="0" borderId="0" xfId="0" applyFont="1" applyAlignment="1">
      <alignment vertical="center" wrapText="1"/>
    </xf>
    <xf numFmtId="0" fontId="10" fillId="0" borderId="0" xfId="0" applyFont="1" applyAlignment="1">
      <alignment wrapText="1"/>
    </xf>
    <xf numFmtId="0" fontId="2" fillId="0" borderId="0" xfId="0" applyFont="1" applyAlignment="1">
      <alignment vertical="center"/>
    </xf>
    <xf numFmtId="0" fontId="29" fillId="0" borderId="0" xfId="0" applyFont="1"/>
    <xf numFmtId="39" fontId="29" fillId="0" borderId="0" xfId="0" applyNumberFormat="1" applyFont="1"/>
    <xf numFmtId="39" fontId="29" fillId="0" borderId="2" xfId="0" applyNumberFormat="1" applyFont="1" applyBorder="1"/>
    <xf numFmtId="0" fontId="30" fillId="0" borderId="0" xfId="0" applyFont="1" applyAlignment="1">
      <alignment horizontal="center"/>
    </xf>
    <xf numFmtId="40" fontId="5" fillId="6" borderId="3" xfId="0" applyNumberFormat="1" applyFont="1" applyFill="1" applyBorder="1"/>
    <xf numFmtId="43" fontId="5" fillId="6" borderId="3" xfId="0" applyNumberFormat="1" applyFont="1" applyFill="1" applyBorder="1"/>
    <xf numFmtId="39" fontId="5" fillId="6" borderId="3" xfId="0" applyNumberFormat="1" applyFont="1" applyFill="1" applyBorder="1"/>
    <xf numFmtId="0" fontId="30" fillId="0" borderId="0" xfId="0" applyFont="1"/>
    <xf numFmtId="165" fontId="3" fillId="2" borderId="1" xfId="2" applyNumberFormat="1" applyFont="1" applyFill="1" applyBorder="1"/>
    <xf numFmtId="0" fontId="31" fillId="0" borderId="0" xfId="3" applyFont="1"/>
    <xf numFmtId="39" fontId="31" fillId="0" borderId="0" xfId="3" applyNumberFormat="1" applyFont="1"/>
    <xf numFmtId="39" fontId="31" fillId="0" borderId="2" xfId="3" applyNumberFormat="1" applyFont="1" applyBorder="1"/>
    <xf numFmtId="0" fontId="31" fillId="0" borderId="0" xfId="3" applyFont="1" applyAlignment="1">
      <alignment horizontal="center"/>
    </xf>
    <xf numFmtId="0" fontId="32" fillId="0" borderId="0" xfId="0" applyFont="1"/>
    <xf numFmtId="0" fontId="31" fillId="0" borderId="0" xfId="0" applyFont="1"/>
    <xf numFmtId="0" fontId="8" fillId="0" borderId="0" xfId="0" applyFont="1" applyAlignment="1">
      <alignment wrapText="1"/>
    </xf>
    <xf numFmtId="0" fontId="0" fillId="0" borderId="0" xfId="0" applyAlignment="1">
      <alignment wrapText="1"/>
    </xf>
    <xf numFmtId="0" fontId="7" fillId="0" borderId="0" xfId="0" applyFont="1" applyAlignment="1">
      <alignment wrapText="1"/>
    </xf>
    <xf numFmtId="0" fontId="3" fillId="0" borderId="0" xfId="0" applyFont="1" applyAlignment="1">
      <alignment wrapText="1"/>
    </xf>
    <xf numFmtId="0" fontId="11" fillId="0" borderId="0" xfId="0" applyFont="1" applyAlignment="1">
      <alignment wrapText="1"/>
    </xf>
    <xf numFmtId="0" fontId="3" fillId="0" borderId="0" xfId="0" applyFont="1" applyAlignment="1">
      <alignment horizontal="left" vertical="top" wrapText="1"/>
    </xf>
    <xf numFmtId="0" fontId="4" fillId="0" borderId="0" xfId="0" applyFont="1" applyAlignment="1">
      <alignment horizontal="center" wrapText="1"/>
    </xf>
    <xf numFmtId="0" fontId="3" fillId="0" borderId="0" xfId="0" applyFont="1" applyAlignment="1">
      <alignment horizontal="left" wrapText="1"/>
    </xf>
    <xf numFmtId="0" fontId="25"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3" fillId="0" borderId="0" xfId="0" applyFont="1" applyAlignment="1">
      <alignment horizontal="left"/>
    </xf>
    <xf numFmtId="0" fontId="31" fillId="0" borderId="0" xfId="3" applyFont="1" applyAlignment="1">
      <alignment horizontal="left"/>
    </xf>
    <xf numFmtId="0" fontId="10" fillId="0" borderId="0" xfId="0" applyFont="1" applyAlignment="1">
      <alignment horizontal="right" wrapText="1"/>
    </xf>
    <xf numFmtId="0" fontId="0" fillId="0" borderId="0" xfId="0" applyAlignment="1">
      <alignment horizontal="right" wrapText="1"/>
    </xf>
    <xf numFmtId="0" fontId="10" fillId="0" borderId="0" xfId="0" applyFont="1" applyAlignment="1">
      <alignment horizontal="right" vertical="center" wrapText="1"/>
    </xf>
    <xf numFmtId="0" fontId="0" fillId="0" borderId="0" xfId="0" applyAlignment="1">
      <alignment horizontal="right" vertical="center" wrapText="1"/>
    </xf>
    <xf numFmtId="0" fontId="28" fillId="0" borderId="0" xfId="0" applyFont="1" applyAlignment="1">
      <alignment horizontal="center"/>
    </xf>
    <xf numFmtId="0" fontId="28" fillId="0" borderId="0" xfId="0" applyFont="1" applyAlignment="1">
      <alignment horizontal="left"/>
    </xf>
    <xf numFmtId="0" fontId="10" fillId="0" borderId="0" xfId="0" applyFont="1" applyAlignment="1">
      <alignment horizontal="center" vertical="center" wrapText="1"/>
    </xf>
    <xf numFmtId="0" fontId="2" fillId="0" borderId="0" xfId="0" applyFont="1" applyAlignment="1">
      <alignment horizontal="right" vertical="center" wrapText="1"/>
    </xf>
    <xf numFmtId="0" fontId="25" fillId="0" borderId="0" xfId="0" applyFont="1" applyAlignment="1">
      <alignment horizontal="right" vertical="center" wrapText="1"/>
    </xf>
    <xf numFmtId="0" fontId="26" fillId="0" borderId="0" xfId="0" applyFont="1" applyAlignment="1">
      <alignment horizontal="right" vertical="center" wrapText="1"/>
    </xf>
    <xf numFmtId="0" fontId="2" fillId="0" borderId="0" xfId="0" applyFont="1" applyAlignment="1">
      <alignment horizontal="right" wrapText="1"/>
    </xf>
    <xf numFmtId="0" fontId="10" fillId="0" borderId="0" xfId="0" applyFont="1" applyAlignment="1">
      <alignment horizontal="center" wrapText="1"/>
    </xf>
    <xf numFmtId="0" fontId="3" fillId="0" borderId="1" xfId="0" applyFont="1" applyBorder="1" applyAlignment="1">
      <alignment horizontal="center"/>
    </xf>
    <xf numFmtId="0" fontId="3" fillId="0" borderId="0" xfId="0" applyFont="1" applyAlignment="1">
      <alignment horizontal="center" wrapText="1"/>
    </xf>
    <xf numFmtId="0" fontId="3" fillId="0" borderId="2" xfId="0" applyFont="1" applyBorder="1" applyAlignment="1">
      <alignment horizontal="center" wrapText="1"/>
    </xf>
    <xf numFmtId="0" fontId="21" fillId="0" borderId="7" xfId="0" applyFont="1" applyBorder="1" applyAlignment="1">
      <alignment horizontal="center" wrapText="1"/>
    </xf>
    <xf numFmtId="0" fontId="5" fillId="0" borderId="1" xfId="0" applyFont="1" applyBorder="1" applyAlignment="1">
      <alignment horizontal="center"/>
    </xf>
    <xf numFmtId="0" fontId="3" fillId="0" borderId="1" xfId="0" applyFont="1" applyBorder="1" applyAlignment="1">
      <alignment horizontal="center" wrapText="1"/>
    </xf>
    <xf numFmtId="0" fontId="21" fillId="0" borderId="7" xfId="0" applyFont="1" applyBorder="1" applyAlignment="1">
      <alignment horizontal="center"/>
    </xf>
    <xf numFmtId="0" fontId="21" fillId="0" borderId="1" xfId="0" applyFont="1" applyBorder="1" applyAlignment="1">
      <alignment horizontal="center"/>
    </xf>
    <xf numFmtId="0" fontId="3" fillId="0" borderId="7" xfId="0" applyFont="1" applyBorder="1" applyAlignment="1">
      <alignment horizontal="center" wrapText="1"/>
    </xf>
    <xf numFmtId="0" fontId="29" fillId="0" borderId="0" xfId="0" applyFont="1" applyAlignment="1">
      <alignment horizontal="center" wrapText="1"/>
    </xf>
    <xf numFmtId="0" fontId="29" fillId="0" borderId="0" xfId="0" applyFont="1" applyAlignment="1">
      <alignment horizontal="center"/>
    </xf>
    <xf numFmtId="0" fontId="29" fillId="0" borderId="0" xfId="0" applyFont="1" applyAlignment="1">
      <alignment horizontal="center" vertical="top" wrapText="1"/>
    </xf>
    <xf numFmtId="0" fontId="5" fillId="5" borderId="0" xfId="0" applyFont="1" applyFill="1" applyAlignment="1">
      <alignment horizontal="center"/>
    </xf>
    <xf numFmtId="0" fontId="23" fillId="5" borderId="0" xfId="3" applyFont="1" applyFill="1" applyAlignment="1">
      <alignment horizontal="center"/>
    </xf>
    <xf numFmtId="0" fontId="21" fillId="0" borderId="2" xfId="0" applyFont="1" applyBorder="1" applyAlignment="1">
      <alignment horizontal="center"/>
    </xf>
  </cellXfs>
  <cellStyles count="4">
    <cellStyle name="Comma" xfId="1" builtinId="3"/>
    <cellStyle name="Normal" xfId="0" builtinId="0"/>
    <cellStyle name="Normal 2 2 2" xfId="3" xr:uid="{00000000-0005-0000-0000-000002000000}"/>
    <cellStyle name="Percent" xfId="2" builtinId="5"/>
  </cellStyles>
  <dxfs count="0"/>
  <tableStyles count="0" defaultTableStyle="TableStyleMedium2" defaultPivotStyle="PivotStyleLight16"/>
  <colors>
    <mruColors>
      <color rgb="FF0000CC"/>
      <color rgb="FF660066"/>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211666</xdr:colOff>
      <xdr:row>71</xdr:row>
      <xdr:rowOff>116419</xdr:rowOff>
    </xdr:from>
    <xdr:to>
      <xdr:col>11</xdr:col>
      <xdr:colOff>1174749</xdr:colOff>
      <xdr:row>76</xdr:row>
      <xdr:rowOff>31750</xdr:rowOff>
    </xdr:to>
    <xdr:sp macro="" textlink="">
      <xdr:nvSpPr>
        <xdr:cNvPr id="2" name="TextBox 1">
          <a:extLst>
            <a:ext uri="{FF2B5EF4-FFF2-40B4-BE49-F238E27FC236}">
              <a16:creationId xmlns:a16="http://schemas.microsoft.com/office/drawing/2014/main" id="{EE8D5C30-C89D-43B8-AC81-5610947792E0}"/>
            </a:ext>
          </a:extLst>
        </xdr:cNvPr>
        <xdr:cNvSpPr txBox="1"/>
      </xdr:nvSpPr>
      <xdr:spPr>
        <a:xfrm>
          <a:off x="1873249" y="15578669"/>
          <a:ext cx="9630833" cy="920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rgbClr val="660066"/>
              </a:solidFill>
            </a:rPr>
            <a:t>NOTE</a:t>
          </a:r>
          <a:r>
            <a:rPr lang="en-US" sz="1200" b="1" u="sng" baseline="0">
              <a:solidFill>
                <a:srgbClr val="660066"/>
              </a:solidFill>
            </a:rPr>
            <a:t>:</a:t>
          </a:r>
        </a:p>
        <a:p>
          <a:r>
            <a:rPr lang="en-US" sz="1200" b="1" u="none" baseline="0">
              <a:solidFill>
                <a:srgbClr val="660066"/>
              </a:solidFill>
            </a:rPr>
            <a:t>Functions 2213 (Instructional Staff Training) and 2230 (Federal Grant Adminstration) are actually sub-functions of 2210, Improvement of Instructional Services, and for purposes of financial reporting (financial statements for the 2023 Audit report), the two functions will be combined with 2210 and shown as one amount on the "Improvement of Instructional Services" expense line on Exhibit B.</a:t>
          </a:r>
          <a:endParaRPr lang="en-US" sz="1200" b="1" u="none">
            <a:solidFill>
              <a:srgbClr val="6600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19</xdr:row>
      <xdr:rowOff>60960</xdr:rowOff>
    </xdr:from>
    <xdr:to>
      <xdr:col>3</xdr:col>
      <xdr:colOff>243078</xdr:colOff>
      <xdr:row>34</xdr:row>
      <xdr:rowOff>160020</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7572375" y="4070985"/>
          <a:ext cx="243078" cy="3099435"/>
        </a:xfrm>
        <a:prstGeom prst="rightBrace">
          <a:avLst>
            <a:gd name="adj1" fmla="val 8333"/>
            <a:gd name="adj2" fmla="val 5092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1226820</xdr:colOff>
      <xdr:row>47</xdr:row>
      <xdr:rowOff>0</xdr:rowOff>
    </xdr:from>
    <xdr:to>
      <xdr:col>5</xdr:col>
      <xdr:colOff>147828</xdr:colOff>
      <xdr:row>61</xdr:row>
      <xdr:rowOff>15240</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2360295" y="8382000"/>
          <a:ext cx="740283" cy="2682240"/>
        </a:xfrm>
        <a:prstGeom prst="rightBrace">
          <a:avLst/>
        </a:prstGeom>
        <a:no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3</xdr:col>
      <xdr:colOff>1226820</xdr:colOff>
      <xdr:row>69</xdr:row>
      <xdr:rowOff>7620</xdr:rowOff>
    </xdr:from>
    <xdr:to>
      <xdr:col>5</xdr:col>
      <xdr:colOff>147828</xdr:colOff>
      <xdr:row>83</xdr:row>
      <xdr:rowOff>0</xdr:rowOff>
    </xdr:to>
    <xdr:sp macro="" textlink="">
      <xdr:nvSpPr>
        <xdr:cNvPr id="4" name="Right Brace 3">
          <a:extLst>
            <a:ext uri="{FF2B5EF4-FFF2-40B4-BE49-F238E27FC236}">
              <a16:creationId xmlns:a16="http://schemas.microsoft.com/office/drawing/2014/main" id="{00000000-0008-0000-0100-000004000000}"/>
            </a:ext>
          </a:extLst>
        </xdr:cNvPr>
        <xdr:cNvSpPr/>
      </xdr:nvSpPr>
      <xdr:spPr>
        <a:xfrm>
          <a:off x="2360295" y="12580620"/>
          <a:ext cx="740283" cy="26593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126</xdr:row>
      <xdr:rowOff>200024</xdr:rowOff>
    </xdr:from>
    <xdr:to>
      <xdr:col>5</xdr:col>
      <xdr:colOff>140208</xdr:colOff>
      <xdr:row>142</xdr:row>
      <xdr:rowOff>190499</xdr:rowOff>
    </xdr:to>
    <xdr:sp macro="" textlink="">
      <xdr:nvSpPr>
        <xdr:cNvPr id="5" name="Right Brace 4">
          <a:extLst>
            <a:ext uri="{FF2B5EF4-FFF2-40B4-BE49-F238E27FC236}">
              <a16:creationId xmlns:a16="http://schemas.microsoft.com/office/drawing/2014/main" id="{00000000-0008-0000-0100-000005000000}"/>
            </a:ext>
          </a:extLst>
        </xdr:cNvPr>
        <xdr:cNvSpPr/>
      </xdr:nvSpPr>
      <xdr:spPr>
        <a:xfrm>
          <a:off x="8772525" y="25765124"/>
          <a:ext cx="321183" cy="3190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1051560</xdr:colOff>
      <xdr:row>201</xdr:row>
      <xdr:rowOff>22860</xdr:rowOff>
    </xdr:from>
    <xdr:to>
      <xdr:col>3</xdr:col>
      <xdr:colOff>323088</xdr:colOff>
      <xdr:row>215</xdr:row>
      <xdr:rowOff>182880</xdr:rowOff>
    </xdr:to>
    <xdr:sp macro="" textlink="">
      <xdr:nvSpPr>
        <xdr:cNvPr id="6" name="Right Brace 5">
          <a:extLst>
            <a:ext uri="{FF2B5EF4-FFF2-40B4-BE49-F238E27FC236}">
              <a16:creationId xmlns:a16="http://schemas.microsoft.com/office/drawing/2014/main" id="{00000000-0008-0000-0100-000006000000}"/>
            </a:ext>
          </a:extLst>
        </xdr:cNvPr>
        <xdr:cNvSpPr/>
      </xdr:nvSpPr>
      <xdr:spPr>
        <a:xfrm>
          <a:off x="1775460" y="34884360"/>
          <a:ext cx="319278" cy="13030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1135380</xdr:colOff>
      <xdr:row>264</xdr:row>
      <xdr:rowOff>15240</xdr:rowOff>
    </xdr:from>
    <xdr:to>
      <xdr:col>5</xdr:col>
      <xdr:colOff>65913</xdr:colOff>
      <xdr:row>279</xdr:row>
      <xdr:rowOff>15240</xdr:rowOff>
    </xdr:to>
    <xdr:sp macro="" textlink="">
      <xdr:nvSpPr>
        <xdr:cNvPr id="7" name="Right Brace 6">
          <a:extLst>
            <a:ext uri="{FF2B5EF4-FFF2-40B4-BE49-F238E27FC236}">
              <a16:creationId xmlns:a16="http://schemas.microsoft.com/office/drawing/2014/main" id="{00000000-0008-0000-0100-000007000000}"/>
            </a:ext>
          </a:extLst>
        </xdr:cNvPr>
        <xdr:cNvSpPr/>
      </xdr:nvSpPr>
      <xdr:spPr>
        <a:xfrm>
          <a:off x="8707755" y="53564790"/>
          <a:ext cx="311658" cy="3000375"/>
        </a:xfrm>
        <a:prstGeom prst="rightBrace">
          <a:avLst>
            <a:gd name="adj1" fmla="val 5277"/>
            <a:gd name="adj2" fmla="val 5031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1226820</xdr:colOff>
      <xdr:row>326</xdr:row>
      <xdr:rowOff>0</xdr:rowOff>
    </xdr:from>
    <xdr:to>
      <xdr:col>5</xdr:col>
      <xdr:colOff>147828</xdr:colOff>
      <xdr:row>339</xdr:row>
      <xdr:rowOff>182880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2360295" y="49530000"/>
          <a:ext cx="740283" cy="26593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1203960</xdr:colOff>
      <xdr:row>344</xdr:row>
      <xdr:rowOff>7620</xdr:rowOff>
    </xdr:from>
    <xdr:to>
      <xdr:col>5</xdr:col>
      <xdr:colOff>124968</xdr:colOff>
      <xdr:row>358</xdr:row>
      <xdr:rowOff>0</xdr:rowOff>
    </xdr:to>
    <xdr:sp macro="" textlink="">
      <xdr:nvSpPr>
        <xdr:cNvPr id="9" name="Right Brace 8">
          <a:extLst>
            <a:ext uri="{FF2B5EF4-FFF2-40B4-BE49-F238E27FC236}">
              <a16:creationId xmlns:a16="http://schemas.microsoft.com/office/drawing/2014/main" id="{00000000-0008-0000-0100-000009000000}"/>
            </a:ext>
          </a:extLst>
        </xdr:cNvPr>
        <xdr:cNvSpPr/>
      </xdr:nvSpPr>
      <xdr:spPr>
        <a:xfrm>
          <a:off x="2366010" y="52966620"/>
          <a:ext cx="711708" cy="26593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1162050</xdr:colOff>
      <xdr:row>227</xdr:row>
      <xdr:rowOff>0</xdr:rowOff>
    </xdr:from>
    <xdr:to>
      <xdr:col>5</xdr:col>
      <xdr:colOff>117348</xdr:colOff>
      <xdr:row>257</xdr:row>
      <xdr:rowOff>0</xdr:rowOff>
    </xdr:to>
    <xdr:sp macro="" textlink="">
      <xdr:nvSpPr>
        <xdr:cNvPr id="10" name="Right Brace 9">
          <a:extLst>
            <a:ext uri="{FF2B5EF4-FFF2-40B4-BE49-F238E27FC236}">
              <a16:creationId xmlns:a16="http://schemas.microsoft.com/office/drawing/2014/main" id="{00000000-0008-0000-0100-00000A000000}"/>
            </a:ext>
          </a:extLst>
        </xdr:cNvPr>
        <xdr:cNvSpPr/>
      </xdr:nvSpPr>
      <xdr:spPr>
        <a:xfrm>
          <a:off x="8734425" y="46148625"/>
          <a:ext cx="336423" cy="6000750"/>
        </a:xfrm>
        <a:prstGeom prst="rightBrace">
          <a:avLst>
            <a:gd name="adj1" fmla="val 8333"/>
            <a:gd name="adj2" fmla="val 5047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1104900</xdr:colOff>
      <xdr:row>88</xdr:row>
      <xdr:rowOff>28575</xdr:rowOff>
    </xdr:from>
    <xdr:to>
      <xdr:col>5</xdr:col>
      <xdr:colOff>60198</xdr:colOff>
      <xdr:row>120</xdr:row>
      <xdr:rowOff>9525</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a:off x="2362200" y="16221075"/>
          <a:ext cx="650748" cy="493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148</xdr:row>
      <xdr:rowOff>0</xdr:rowOff>
    </xdr:from>
    <xdr:to>
      <xdr:col>5</xdr:col>
      <xdr:colOff>140208</xdr:colOff>
      <xdr:row>179</xdr:row>
      <xdr:rowOff>160020</xdr:rowOff>
    </xdr:to>
    <xdr:sp macro="" textlink="">
      <xdr:nvSpPr>
        <xdr:cNvPr id="12" name="Right Brace 11">
          <a:extLst>
            <a:ext uri="{FF2B5EF4-FFF2-40B4-BE49-F238E27FC236}">
              <a16:creationId xmlns:a16="http://schemas.microsoft.com/office/drawing/2014/main" id="{00000000-0008-0000-0100-00000C000000}"/>
            </a:ext>
          </a:extLst>
        </xdr:cNvPr>
        <xdr:cNvSpPr/>
      </xdr:nvSpPr>
      <xdr:spPr>
        <a:xfrm>
          <a:off x="2362200" y="25908000"/>
          <a:ext cx="730758" cy="49225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1905</xdr:colOff>
      <xdr:row>284</xdr:row>
      <xdr:rowOff>19051</xdr:rowOff>
    </xdr:from>
    <xdr:to>
      <xdr:col>5</xdr:col>
      <xdr:colOff>132588</xdr:colOff>
      <xdr:row>313</xdr:row>
      <xdr:rowOff>190500</xdr:rowOff>
    </xdr:to>
    <xdr:sp macro="" textlink="">
      <xdr:nvSpPr>
        <xdr:cNvPr id="13" name="Right Brace 12">
          <a:extLst>
            <a:ext uri="{FF2B5EF4-FFF2-40B4-BE49-F238E27FC236}">
              <a16:creationId xmlns:a16="http://schemas.microsoft.com/office/drawing/2014/main" id="{00000000-0008-0000-0100-00000D000000}"/>
            </a:ext>
          </a:extLst>
        </xdr:cNvPr>
        <xdr:cNvSpPr/>
      </xdr:nvSpPr>
      <xdr:spPr>
        <a:xfrm>
          <a:off x="2364105" y="44596051"/>
          <a:ext cx="721233" cy="26479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4"/>
  <sheetViews>
    <sheetView tabSelected="1" zoomScale="90" zoomScaleNormal="90" workbookViewId="0">
      <selection activeCell="L6" sqref="L6"/>
    </sheetView>
  </sheetViews>
  <sheetFormatPr defaultColWidth="8.85546875" defaultRowHeight="15.75" x14ac:dyDescent="0.3"/>
  <cols>
    <col min="1" max="1" width="13.28515625" style="1" customWidth="1"/>
    <col min="2" max="2" width="8.85546875" style="1"/>
    <col min="3" max="3" width="2.7109375" style="1" customWidth="1"/>
    <col min="4" max="4" width="17.85546875" style="1" customWidth="1"/>
    <col min="5" max="5" width="4.28515625" style="1" customWidth="1"/>
    <col min="6" max="6" width="39.7109375" style="1" customWidth="1"/>
    <col min="7" max="7" width="2.7109375" style="1" customWidth="1"/>
    <col min="8" max="8" width="30" style="1" customWidth="1"/>
    <col min="9" max="9" width="2.7109375" style="1" customWidth="1"/>
    <col min="10" max="10" width="30" style="1" bestFit="1" customWidth="1"/>
    <col min="11" max="11" width="2.7109375" style="1" customWidth="1"/>
    <col min="12" max="12" width="28.85546875" style="1" customWidth="1"/>
    <col min="13" max="13" width="18.28515625" style="1" bestFit="1" customWidth="1"/>
    <col min="14" max="14" width="13.85546875" style="1" customWidth="1"/>
    <col min="15" max="16384" width="8.85546875" style="1"/>
  </cols>
  <sheetData>
    <row r="1" spans="1:11" ht="21" x14ac:dyDescent="0.35">
      <c r="A1" s="40" t="s">
        <v>290</v>
      </c>
    </row>
    <row r="2" spans="1:11" ht="21" x14ac:dyDescent="0.35">
      <c r="A2" s="40" t="s">
        <v>81</v>
      </c>
    </row>
    <row r="3" spans="1:11" x14ac:dyDescent="0.3">
      <c r="A3" s="147" t="s">
        <v>256</v>
      </c>
      <c r="B3" s="147"/>
      <c r="C3" s="147"/>
      <c r="D3" s="147"/>
      <c r="E3" s="147"/>
      <c r="F3" s="147"/>
      <c r="G3" s="147"/>
      <c r="H3" s="147"/>
      <c r="I3" s="147"/>
      <c r="J3" s="147"/>
    </row>
    <row r="4" spans="1:11" x14ac:dyDescent="0.3">
      <c r="A4" s="147"/>
      <c r="B4" s="147"/>
      <c r="C4" s="147"/>
      <c r="D4" s="147"/>
      <c r="E4" s="147"/>
      <c r="F4" s="147"/>
      <c r="G4" s="147"/>
      <c r="H4" s="147"/>
      <c r="I4" s="147"/>
      <c r="J4" s="147"/>
    </row>
    <row r="5" spans="1:11" x14ac:dyDescent="0.3">
      <c r="A5" s="147"/>
      <c r="B5" s="147"/>
      <c r="C5" s="147"/>
      <c r="D5" s="147"/>
      <c r="E5" s="147"/>
      <c r="F5" s="147"/>
      <c r="G5" s="147"/>
      <c r="H5" s="147"/>
      <c r="I5" s="147"/>
      <c r="J5" s="147"/>
    </row>
    <row r="6" spans="1:11" x14ac:dyDescent="0.3">
      <c r="A6" s="147"/>
      <c r="B6" s="147"/>
      <c r="C6" s="147"/>
      <c r="D6" s="147"/>
      <c r="E6" s="147"/>
      <c r="F6" s="147"/>
      <c r="G6" s="147"/>
      <c r="H6" s="147"/>
      <c r="I6" s="147"/>
      <c r="J6" s="147"/>
    </row>
    <row r="7" spans="1:11" x14ac:dyDescent="0.3">
      <c r="A7" s="19"/>
      <c r="B7" s="19"/>
      <c r="C7" s="19"/>
      <c r="D7" s="19"/>
      <c r="E7" s="19"/>
      <c r="F7" s="19"/>
      <c r="G7" s="19"/>
      <c r="H7" s="19"/>
      <c r="I7" s="19"/>
      <c r="J7" s="19"/>
      <c r="K7" s="19"/>
    </row>
    <row r="8" spans="1:11" x14ac:dyDescent="0.3">
      <c r="A8" s="116" t="s">
        <v>80</v>
      </c>
      <c r="B8" s="117"/>
      <c r="C8" s="117"/>
      <c r="D8" s="117"/>
      <c r="E8" s="117"/>
      <c r="F8" s="117"/>
      <c r="G8" s="19"/>
      <c r="H8" s="19"/>
      <c r="I8" s="19"/>
      <c r="J8" s="19"/>
      <c r="K8" s="19"/>
    </row>
    <row r="9" spans="1:11" x14ac:dyDescent="0.3">
      <c r="A9" s="12"/>
      <c r="B9" s="12"/>
      <c r="C9" s="12"/>
      <c r="D9" s="12"/>
      <c r="E9" s="12"/>
      <c r="F9" s="12"/>
      <c r="G9" s="12"/>
      <c r="H9" s="12"/>
      <c r="I9" s="12"/>
      <c r="J9" s="12"/>
      <c r="K9" s="12"/>
    </row>
    <row r="10" spans="1:11" ht="21" x14ac:dyDescent="0.35">
      <c r="A10" s="11" t="s">
        <v>79</v>
      </c>
    </row>
    <row r="11" spans="1:11" x14ac:dyDescent="0.3">
      <c r="A11" s="147" t="s">
        <v>291</v>
      </c>
      <c r="B11" s="145"/>
      <c r="C11" s="145"/>
      <c r="D11" s="145"/>
      <c r="E11" s="145"/>
      <c r="F11" s="145"/>
      <c r="G11" s="145"/>
      <c r="H11" s="145"/>
      <c r="I11" s="145"/>
      <c r="J11" s="145"/>
    </row>
    <row r="12" spans="1:11" x14ac:dyDescent="0.3">
      <c r="A12" s="145"/>
      <c r="B12" s="145"/>
      <c r="C12" s="145"/>
      <c r="D12" s="145"/>
      <c r="E12" s="145"/>
      <c r="F12" s="145"/>
      <c r="G12" s="145"/>
      <c r="H12" s="145"/>
      <c r="I12" s="145"/>
      <c r="J12" s="145"/>
    </row>
    <row r="13" spans="1:11" x14ac:dyDescent="0.3">
      <c r="A13" s="25"/>
      <c r="B13" s="25"/>
      <c r="C13" s="25"/>
      <c r="D13" s="25"/>
      <c r="E13" s="25"/>
      <c r="F13" s="25"/>
      <c r="G13" s="25"/>
      <c r="H13" s="25"/>
      <c r="I13" s="25"/>
      <c r="J13" s="25"/>
      <c r="K13" s="25"/>
    </row>
    <row r="14" spans="1:11" x14ac:dyDescent="0.3">
      <c r="A14" s="27" t="s">
        <v>78</v>
      </c>
      <c r="B14" s="1" t="s">
        <v>292</v>
      </c>
      <c r="C14" s="19"/>
      <c r="D14" s="19"/>
      <c r="E14" s="19"/>
      <c r="F14" s="19"/>
      <c r="G14" s="19"/>
      <c r="H14" s="19"/>
      <c r="I14" s="19"/>
      <c r="J14" s="19"/>
      <c r="K14" s="19"/>
    </row>
    <row r="15" spans="1:11" x14ac:dyDescent="0.3">
      <c r="A15" s="19"/>
      <c r="B15" s="19"/>
      <c r="C15" s="19"/>
      <c r="D15" s="19"/>
      <c r="E15" s="19"/>
      <c r="F15" s="19"/>
      <c r="G15" s="19"/>
      <c r="H15" s="19"/>
      <c r="I15" s="19"/>
      <c r="J15" s="19"/>
      <c r="K15" s="19"/>
    </row>
    <row r="16" spans="1:11" x14ac:dyDescent="0.3">
      <c r="A16" s="27" t="s">
        <v>77</v>
      </c>
      <c r="B16" s="1" t="s">
        <v>293</v>
      </c>
      <c r="C16" s="19"/>
      <c r="D16" s="19"/>
      <c r="E16" s="19"/>
      <c r="F16" s="19"/>
      <c r="G16" s="19"/>
      <c r="H16" s="19"/>
      <c r="I16" s="19"/>
      <c r="J16" s="19"/>
      <c r="K16" s="19"/>
    </row>
    <row r="19" spans="1:10" x14ac:dyDescent="0.3">
      <c r="A19" s="29" t="s">
        <v>76</v>
      </c>
    </row>
    <row r="20" spans="1:10" x14ac:dyDescent="0.3">
      <c r="A20" s="148" t="s">
        <v>294</v>
      </c>
      <c r="B20" s="145"/>
      <c r="C20" s="145"/>
      <c r="D20" s="145"/>
      <c r="E20" s="145"/>
      <c r="F20" s="145"/>
      <c r="G20" s="145"/>
      <c r="H20" s="145"/>
      <c r="I20" s="145"/>
      <c r="J20" s="145"/>
    </row>
    <row r="21" spans="1:10" x14ac:dyDescent="0.3">
      <c r="A21" s="145"/>
      <c r="B21" s="145"/>
      <c r="C21" s="145"/>
      <c r="D21" s="145"/>
      <c r="E21" s="145"/>
      <c r="F21" s="145"/>
      <c r="G21" s="145"/>
      <c r="H21" s="145"/>
      <c r="I21" s="145"/>
      <c r="J21" s="145"/>
    </row>
    <row r="22" spans="1:10" x14ac:dyDescent="0.3">
      <c r="A22" s="21"/>
    </row>
    <row r="23" spans="1:10" x14ac:dyDescent="0.3">
      <c r="A23" s="27" t="s">
        <v>75</v>
      </c>
      <c r="B23" s="1" t="s">
        <v>44</v>
      </c>
    </row>
    <row r="24" spans="1:10" x14ac:dyDescent="0.3">
      <c r="A24" s="21"/>
    </row>
    <row r="25" spans="1:10" ht="15.75" customHeight="1" x14ac:dyDescent="0.3">
      <c r="A25" s="27" t="s">
        <v>61</v>
      </c>
      <c r="B25" s="151" t="s">
        <v>74</v>
      </c>
      <c r="C25" s="151"/>
      <c r="D25" s="151"/>
      <c r="E25" s="151"/>
      <c r="F25" s="151"/>
      <c r="G25" s="151"/>
      <c r="H25" s="151"/>
      <c r="I25" s="151"/>
      <c r="J25" s="151"/>
    </row>
    <row r="26" spans="1:10" x14ac:dyDescent="0.3">
      <c r="A26" s="21"/>
      <c r="B26" s="25"/>
      <c r="C26" s="25"/>
      <c r="D26" s="25"/>
      <c r="E26" s="25"/>
      <c r="F26" s="25"/>
      <c r="G26" s="25"/>
      <c r="H26" s="25"/>
      <c r="I26" s="25"/>
      <c r="J26" s="25"/>
    </row>
    <row r="27" spans="1:10" x14ac:dyDescent="0.3">
      <c r="A27" s="27" t="s">
        <v>73</v>
      </c>
      <c r="B27" s="1" t="s">
        <v>42</v>
      </c>
    </row>
    <row r="28" spans="1:10" x14ac:dyDescent="0.3">
      <c r="A28" s="21"/>
    </row>
    <row r="29" spans="1:10" x14ac:dyDescent="0.3">
      <c r="A29" s="27" t="s">
        <v>72</v>
      </c>
      <c r="B29" s="1" t="s">
        <v>40</v>
      </c>
    </row>
    <row r="30" spans="1:10" x14ac:dyDescent="0.3">
      <c r="A30" s="27"/>
    </row>
    <row r="31" spans="1:10" x14ac:dyDescent="0.3">
      <c r="A31" s="29"/>
    </row>
    <row r="32" spans="1:10" x14ac:dyDescent="0.3">
      <c r="A32" s="29" t="s">
        <v>296</v>
      </c>
    </row>
    <row r="33" spans="1:16" x14ac:dyDescent="0.3">
      <c r="A33" s="27" t="s">
        <v>71</v>
      </c>
      <c r="B33" s="147" t="s">
        <v>295</v>
      </c>
      <c r="C33" s="145"/>
      <c r="D33" s="145"/>
      <c r="E33" s="145"/>
      <c r="F33" s="145"/>
      <c r="G33" s="145"/>
      <c r="H33" s="145"/>
      <c r="I33" s="145"/>
      <c r="J33" s="145"/>
    </row>
    <row r="34" spans="1:16" x14ac:dyDescent="0.3">
      <c r="A34" s="29"/>
      <c r="B34" s="145"/>
      <c r="C34" s="145"/>
      <c r="D34" s="145"/>
      <c r="E34" s="145"/>
      <c r="F34" s="145"/>
      <c r="G34" s="145"/>
      <c r="H34" s="145"/>
      <c r="I34" s="145"/>
      <c r="J34" s="145"/>
    </row>
    <row r="35" spans="1:16" x14ac:dyDescent="0.3">
      <c r="A35" s="29"/>
      <c r="B35" s="25"/>
      <c r="C35" s="25"/>
      <c r="D35" s="25"/>
      <c r="E35" s="25"/>
      <c r="F35" s="25"/>
      <c r="G35" s="25"/>
      <c r="H35" s="25"/>
      <c r="I35" s="25"/>
      <c r="J35" s="25"/>
      <c r="K35" s="25"/>
    </row>
    <row r="36" spans="1:16" x14ac:dyDescent="0.3">
      <c r="A36" s="29"/>
      <c r="B36" s="25"/>
      <c r="C36" s="25"/>
      <c r="D36" s="25"/>
      <c r="E36" s="25"/>
      <c r="F36" s="25"/>
      <c r="G36" s="25"/>
      <c r="H36" s="25"/>
      <c r="I36" s="25"/>
      <c r="J36" s="25"/>
      <c r="K36" s="25"/>
    </row>
    <row r="37" spans="1:16" x14ac:dyDescent="0.3">
      <c r="A37" s="29"/>
      <c r="B37" s="25"/>
      <c r="C37" s="25"/>
      <c r="D37" s="25"/>
      <c r="E37" s="25"/>
      <c r="F37" s="25"/>
      <c r="G37" s="25"/>
      <c r="H37" s="25"/>
      <c r="I37" s="25"/>
      <c r="J37" s="25"/>
      <c r="K37" s="25"/>
    </row>
    <row r="38" spans="1:16" x14ac:dyDescent="0.3">
      <c r="A38" s="29"/>
    </row>
    <row r="39" spans="1:16" x14ac:dyDescent="0.3">
      <c r="A39" s="8" t="s">
        <v>70</v>
      </c>
      <c r="B39" s="8" t="s">
        <v>69</v>
      </c>
      <c r="F39" s="39"/>
      <c r="H39" s="1" t="s">
        <v>66</v>
      </c>
    </row>
    <row r="40" spans="1:16" x14ac:dyDescent="0.3">
      <c r="A40" s="8" t="s">
        <v>68</v>
      </c>
      <c r="B40" s="8" t="s">
        <v>67</v>
      </c>
      <c r="F40" s="39"/>
      <c r="H40" s="1" t="s">
        <v>66</v>
      </c>
      <c r="M40" s="142" t="s">
        <v>282</v>
      </c>
      <c r="N40" s="153" t="s">
        <v>284</v>
      </c>
      <c r="O40" s="153"/>
    </row>
    <row r="41" spans="1:16" x14ac:dyDescent="0.3">
      <c r="B41" s="8" t="s">
        <v>65</v>
      </c>
      <c r="F41" s="38"/>
      <c r="H41" s="1" t="s">
        <v>32</v>
      </c>
      <c r="J41" s="152" t="s">
        <v>297</v>
      </c>
      <c r="K41" s="152"/>
      <c r="L41" s="152"/>
      <c r="M41" s="142" t="s">
        <v>283</v>
      </c>
      <c r="N41" s="153" t="s">
        <v>285</v>
      </c>
      <c r="O41" s="153"/>
    </row>
    <row r="42" spans="1:16" x14ac:dyDescent="0.3">
      <c r="A42" s="8"/>
      <c r="B42" s="8" t="s">
        <v>64</v>
      </c>
      <c r="F42" s="38"/>
      <c r="H42" s="1" t="s">
        <v>30</v>
      </c>
    </row>
    <row r="43" spans="1:16" x14ac:dyDescent="0.3">
      <c r="A43" s="8"/>
      <c r="B43" s="144" t="s">
        <v>298</v>
      </c>
      <c r="C43" s="145"/>
      <c r="D43" s="145"/>
      <c r="E43" s="145"/>
      <c r="F43" s="145"/>
      <c r="G43" s="145"/>
      <c r="H43" s="145"/>
    </row>
    <row r="44" spans="1:16" ht="15" customHeight="1" x14ac:dyDescent="0.3">
      <c r="B44" s="145"/>
      <c r="C44" s="145"/>
      <c r="D44" s="145"/>
      <c r="E44" s="145"/>
      <c r="F44" s="145"/>
      <c r="G44" s="145"/>
      <c r="H44" s="145"/>
      <c r="J44" s="23"/>
      <c r="K44" s="114" t="s">
        <v>29</v>
      </c>
      <c r="L44" s="21" t="s">
        <v>28</v>
      </c>
      <c r="M44" s="154" t="s">
        <v>287</v>
      </c>
      <c r="N44" s="154"/>
      <c r="O44" s="154"/>
      <c r="P44" s="154"/>
    </row>
    <row r="45" spans="1:16" x14ac:dyDescent="0.3">
      <c r="B45" s="145"/>
      <c r="C45" s="145"/>
      <c r="D45" s="145"/>
      <c r="E45" s="145"/>
      <c r="F45" s="145"/>
      <c r="G45" s="145"/>
      <c r="H45" s="145"/>
      <c r="J45" s="23"/>
      <c r="L45" s="21" t="s">
        <v>253</v>
      </c>
    </row>
    <row r="46" spans="1:16" x14ac:dyDescent="0.3">
      <c r="B46" s="145"/>
      <c r="C46" s="145"/>
      <c r="D46" s="145"/>
      <c r="E46" s="145"/>
      <c r="F46" s="145"/>
      <c r="G46" s="145"/>
      <c r="H46" s="145"/>
      <c r="J46" s="22">
        <f>SUM(J44:J45)</f>
        <v>0</v>
      </c>
      <c r="L46" s="21"/>
    </row>
    <row r="47" spans="1:16" x14ac:dyDescent="0.3">
      <c r="B47" s="19"/>
      <c r="C47" s="19"/>
      <c r="D47" s="19"/>
      <c r="E47" s="19"/>
      <c r="F47" s="19"/>
      <c r="G47" s="19"/>
      <c r="H47" s="19"/>
    </row>
    <row r="48" spans="1:16" x14ac:dyDescent="0.3">
      <c r="B48" s="19"/>
      <c r="C48" s="20" t="s">
        <v>254</v>
      </c>
      <c r="D48" s="19"/>
      <c r="E48" s="19"/>
      <c r="F48" s="19"/>
      <c r="G48" s="19"/>
      <c r="H48" s="19"/>
    </row>
    <row r="49" spans="2:25" x14ac:dyDescent="0.3">
      <c r="B49" s="19"/>
      <c r="C49" s="19"/>
      <c r="D49" s="19"/>
      <c r="E49" s="19"/>
      <c r="F49" s="19"/>
      <c r="G49" s="19"/>
      <c r="H49" s="19"/>
    </row>
    <row r="50" spans="2:25" x14ac:dyDescent="0.3">
      <c r="F50" s="18" t="s">
        <v>27</v>
      </c>
      <c r="H50" s="18" t="s">
        <v>25</v>
      </c>
      <c r="J50" s="18" t="s">
        <v>24</v>
      </c>
      <c r="L50" s="18" t="s">
        <v>63</v>
      </c>
    </row>
    <row r="51" spans="2:25" ht="78.75" x14ac:dyDescent="0.3">
      <c r="B51" s="7" t="s">
        <v>3</v>
      </c>
      <c r="D51" s="7" t="s">
        <v>2</v>
      </c>
      <c r="F51" s="17" t="s">
        <v>299</v>
      </c>
      <c r="H51" s="17" t="s">
        <v>23</v>
      </c>
      <c r="J51" s="17" t="s">
        <v>300</v>
      </c>
      <c r="L51" s="17" t="s">
        <v>62</v>
      </c>
    </row>
    <row r="52" spans="2:25" x14ac:dyDescent="0.3">
      <c r="B52" s="1">
        <v>1000</v>
      </c>
      <c r="D52" s="36"/>
      <c r="F52" s="3">
        <f t="shared" ref="F52:F68" si="0">SUM($F$39*$D52)</f>
        <v>0</v>
      </c>
      <c r="H52" s="3">
        <f t="shared" ref="H52:H68" si="1">SUM($F$40*D52)</f>
        <v>0</v>
      </c>
      <c r="J52" s="3">
        <f t="shared" ref="J52:J67" si="2">SUM($F$41*D52)</f>
        <v>0</v>
      </c>
      <c r="L52" s="3">
        <f t="shared" ref="L52:L68" si="3">SUM($F$42*D52)</f>
        <v>0</v>
      </c>
      <c r="M52" s="37"/>
      <c r="N52" s="37"/>
      <c r="O52" s="37"/>
      <c r="P52" s="37"/>
      <c r="Q52" s="37"/>
      <c r="R52" s="37"/>
      <c r="S52" s="37"/>
      <c r="T52" s="37"/>
      <c r="U52" s="37"/>
      <c r="V52" s="37"/>
      <c r="W52" s="37"/>
      <c r="X52" s="37"/>
      <c r="Y52" s="37"/>
    </row>
    <row r="53" spans="2:25" x14ac:dyDescent="0.3">
      <c r="B53" s="1">
        <v>2100</v>
      </c>
      <c r="D53" s="36"/>
      <c r="F53" s="3">
        <f t="shared" si="0"/>
        <v>0</v>
      </c>
      <c r="H53" s="3">
        <f t="shared" si="1"/>
        <v>0</v>
      </c>
      <c r="J53" s="3">
        <f t="shared" si="2"/>
        <v>0</v>
      </c>
      <c r="L53" s="3">
        <f t="shared" si="3"/>
        <v>0</v>
      </c>
    </row>
    <row r="54" spans="2:25" x14ac:dyDescent="0.3">
      <c r="B54" s="1">
        <v>2210</v>
      </c>
      <c r="D54" s="36"/>
      <c r="F54" s="3">
        <f t="shared" si="0"/>
        <v>0</v>
      </c>
      <c r="H54" s="3">
        <f t="shared" si="1"/>
        <v>0</v>
      </c>
      <c r="J54" s="3">
        <f t="shared" si="2"/>
        <v>0</v>
      </c>
      <c r="L54" s="3">
        <f t="shared" si="3"/>
        <v>0</v>
      </c>
      <c r="N54" s="155"/>
      <c r="O54" s="155"/>
      <c r="P54" s="155"/>
      <c r="Q54" s="155"/>
    </row>
    <row r="55" spans="2:25" x14ac:dyDescent="0.3">
      <c r="B55" s="1">
        <v>2213</v>
      </c>
      <c r="D55" s="36"/>
      <c r="F55" s="3">
        <f t="shared" si="0"/>
        <v>0</v>
      </c>
      <c r="H55" s="3">
        <f t="shared" si="1"/>
        <v>0</v>
      </c>
      <c r="J55" s="3">
        <f t="shared" si="2"/>
        <v>0</v>
      </c>
      <c r="L55" s="3">
        <f t="shared" si="3"/>
        <v>0</v>
      </c>
    </row>
    <row r="56" spans="2:25" x14ac:dyDescent="0.3">
      <c r="B56" s="1">
        <v>2220</v>
      </c>
      <c r="D56" s="36"/>
      <c r="F56" s="3">
        <f t="shared" si="0"/>
        <v>0</v>
      </c>
      <c r="H56" s="3">
        <f t="shared" si="1"/>
        <v>0</v>
      </c>
      <c r="J56" s="3">
        <f t="shared" si="2"/>
        <v>0</v>
      </c>
      <c r="L56" s="3">
        <f t="shared" si="3"/>
        <v>0</v>
      </c>
    </row>
    <row r="57" spans="2:25" x14ac:dyDescent="0.3">
      <c r="B57" s="1">
        <v>2230</v>
      </c>
      <c r="D57" s="36"/>
      <c r="F57" s="3">
        <f t="shared" si="0"/>
        <v>0</v>
      </c>
      <c r="H57" s="3">
        <f t="shared" si="1"/>
        <v>0</v>
      </c>
      <c r="J57" s="3">
        <f t="shared" si="2"/>
        <v>0</v>
      </c>
      <c r="L57" s="3">
        <f t="shared" si="3"/>
        <v>0</v>
      </c>
    </row>
    <row r="58" spans="2:25" x14ac:dyDescent="0.3">
      <c r="B58" s="1">
        <v>2300</v>
      </c>
      <c r="D58" s="36"/>
      <c r="F58" s="3">
        <f t="shared" si="0"/>
        <v>0</v>
      </c>
      <c r="H58" s="3">
        <f t="shared" si="1"/>
        <v>0</v>
      </c>
      <c r="J58" s="3">
        <f t="shared" si="2"/>
        <v>0</v>
      </c>
      <c r="L58" s="3">
        <f t="shared" si="3"/>
        <v>0</v>
      </c>
    </row>
    <row r="59" spans="2:25" x14ac:dyDescent="0.3">
      <c r="B59" s="1">
        <v>2400</v>
      </c>
      <c r="D59" s="36"/>
      <c r="F59" s="3">
        <f t="shared" si="0"/>
        <v>0</v>
      </c>
      <c r="H59" s="3">
        <f t="shared" si="1"/>
        <v>0</v>
      </c>
      <c r="J59" s="3">
        <f t="shared" si="2"/>
        <v>0</v>
      </c>
      <c r="L59" s="3">
        <f t="shared" si="3"/>
        <v>0</v>
      </c>
    </row>
    <row r="60" spans="2:25" x14ac:dyDescent="0.3">
      <c r="B60" s="1">
        <v>2500</v>
      </c>
      <c r="D60" s="36"/>
      <c r="F60" s="3">
        <f t="shared" si="0"/>
        <v>0</v>
      </c>
      <c r="H60" s="3">
        <f t="shared" si="1"/>
        <v>0</v>
      </c>
      <c r="J60" s="3">
        <f t="shared" si="2"/>
        <v>0</v>
      </c>
      <c r="L60" s="3">
        <f t="shared" si="3"/>
        <v>0</v>
      </c>
    </row>
    <row r="61" spans="2:25" x14ac:dyDescent="0.3">
      <c r="B61" s="1">
        <v>2600</v>
      </c>
      <c r="D61" s="36"/>
      <c r="F61" s="3">
        <f t="shared" si="0"/>
        <v>0</v>
      </c>
      <c r="H61" s="3">
        <f t="shared" si="1"/>
        <v>0</v>
      </c>
      <c r="J61" s="3">
        <f t="shared" si="2"/>
        <v>0</v>
      </c>
      <c r="L61" s="3">
        <f t="shared" si="3"/>
        <v>0</v>
      </c>
    </row>
    <row r="62" spans="2:25" x14ac:dyDescent="0.3">
      <c r="B62" s="1">
        <v>2700</v>
      </c>
      <c r="D62" s="36"/>
      <c r="F62" s="3">
        <f t="shared" si="0"/>
        <v>0</v>
      </c>
      <c r="H62" s="3">
        <f t="shared" si="1"/>
        <v>0</v>
      </c>
      <c r="J62" s="3">
        <f t="shared" si="2"/>
        <v>0</v>
      </c>
      <c r="L62" s="3">
        <f t="shared" si="3"/>
        <v>0</v>
      </c>
    </row>
    <row r="63" spans="2:25" x14ac:dyDescent="0.3">
      <c r="B63" s="1">
        <v>2800</v>
      </c>
      <c r="D63" s="36"/>
      <c r="F63" s="3">
        <f t="shared" si="0"/>
        <v>0</v>
      </c>
      <c r="H63" s="3">
        <f t="shared" si="1"/>
        <v>0</v>
      </c>
      <c r="J63" s="3">
        <f t="shared" si="2"/>
        <v>0</v>
      </c>
      <c r="L63" s="3">
        <f t="shared" si="3"/>
        <v>0</v>
      </c>
    </row>
    <row r="64" spans="2:25" x14ac:dyDescent="0.3">
      <c r="B64" s="1">
        <v>2900</v>
      </c>
      <c r="D64" s="36"/>
      <c r="F64" s="3">
        <f t="shared" si="0"/>
        <v>0</v>
      </c>
      <c r="H64" s="3">
        <f t="shared" si="1"/>
        <v>0</v>
      </c>
      <c r="J64" s="3">
        <f t="shared" si="2"/>
        <v>0</v>
      </c>
      <c r="L64" s="3">
        <f t="shared" si="3"/>
        <v>0</v>
      </c>
    </row>
    <row r="65" spans="2:12" x14ac:dyDescent="0.3">
      <c r="B65" s="1">
        <v>3100</v>
      </c>
      <c r="D65" s="35"/>
      <c r="F65" s="3">
        <f t="shared" si="0"/>
        <v>0</v>
      </c>
      <c r="H65" s="3">
        <f t="shared" si="1"/>
        <v>0</v>
      </c>
      <c r="J65" s="3">
        <f t="shared" si="2"/>
        <v>0</v>
      </c>
      <c r="L65" s="3">
        <f t="shared" si="3"/>
        <v>0</v>
      </c>
    </row>
    <row r="66" spans="2:12" x14ac:dyDescent="0.3">
      <c r="B66" s="1">
        <v>3200</v>
      </c>
      <c r="D66" s="35"/>
      <c r="F66" s="3">
        <f t="shared" si="0"/>
        <v>0</v>
      </c>
      <c r="H66" s="3">
        <f t="shared" si="1"/>
        <v>0</v>
      </c>
      <c r="J66" s="3">
        <f t="shared" si="2"/>
        <v>0</v>
      </c>
      <c r="L66" s="3">
        <f t="shared" si="3"/>
        <v>0</v>
      </c>
    </row>
    <row r="67" spans="2:12" x14ac:dyDescent="0.3">
      <c r="B67" s="1">
        <v>3300</v>
      </c>
      <c r="D67" s="35"/>
      <c r="F67" s="3">
        <f t="shared" si="0"/>
        <v>0</v>
      </c>
      <c r="H67" s="3">
        <f t="shared" si="1"/>
        <v>0</v>
      </c>
      <c r="J67" s="3">
        <f t="shared" si="2"/>
        <v>0</v>
      </c>
      <c r="L67" s="3">
        <f t="shared" si="3"/>
        <v>0</v>
      </c>
    </row>
    <row r="68" spans="2:12" x14ac:dyDescent="0.3">
      <c r="D68" s="34"/>
      <c r="F68" s="4">
        <f t="shared" si="0"/>
        <v>0</v>
      </c>
      <c r="H68" s="4">
        <f t="shared" si="1"/>
        <v>0</v>
      </c>
      <c r="J68" s="4">
        <f>SUM($F$41*F68)</f>
        <v>0</v>
      </c>
      <c r="L68" s="4">
        <f t="shared" si="3"/>
        <v>0</v>
      </c>
    </row>
    <row r="69" spans="2:12" x14ac:dyDescent="0.3">
      <c r="D69" s="118">
        <f>SUM(D52:D68)</f>
        <v>0</v>
      </c>
      <c r="F69" s="3">
        <f>SUM(F52:F68)</f>
        <v>0</v>
      </c>
      <c r="H69" s="3">
        <f>SUM(H52:H68)</f>
        <v>0</v>
      </c>
      <c r="J69" s="3">
        <f>SUM(J52:J68)</f>
        <v>0</v>
      </c>
      <c r="L69" s="3">
        <f>SUM(L52:L68)</f>
        <v>0</v>
      </c>
    </row>
    <row r="70" spans="2:12" ht="63" x14ac:dyDescent="0.3">
      <c r="F70" s="9" t="s">
        <v>302</v>
      </c>
      <c r="H70" s="2" t="s">
        <v>21</v>
      </c>
      <c r="J70" s="9" t="s">
        <v>301</v>
      </c>
      <c r="L70" s="2" t="s">
        <v>20</v>
      </c>
    </row>
    <row r="71" spans="2:12" x14ac:dyDescent="0.3">
      <c r="F71" s="9"/>
      <c r="H71" s="2"/>
      <c r="J71" s="9"/>
    </row>
    <row r="87" spans="1:8" x14ac:dyDescent="0.3">
      <c r="A87" s="8" t="s">
        <v>61</v>
      </c>
      <c r="B87" s="8" t="s">
        <v>52</v>
      </c>
      <c r="F87" s="1" t="s">
        <v>17</v>
      </c>
      <c r="H87" s="33"/>
    </row>
    <row r="88" spans="1:8" x14ac:dyDescent="0.3">
      <c r="B88" s="8" t="s">
        <v>60</v>
      </c>
      <c r="F88" s="1" t="s">
        <v>59</v>
      </c>
      <c r="H88" s="32"/>
    </row>
    <row r="89" spans="1:8" x14ac:dyDescent="0.3">
      <c r="F89" s="1" t="s">
        <v>14</v>
      </c>
      <c r="H89" s="3">
        <f>SUM(H87-H88)</f>
        <v>0</v>
      </c>
    </row>
    <row r="90" spans="1:8" x14ac:dyDescent="0.3">
      <c r="D90" s="10"/>
    </row>
    <row r="91" spans="1:8" x14ac:dyDescent="0.3">
      <c r="F91" s="10">
        <f>SUM(H87-H88)</f>
        <v>0</v>
      </c>
      <c r="H91" s="1" t="s">
        <v>58</v>
      </c>
    </row>
    <row r="92" spans="1:8" ht="15" customHeight="1" x14ac:dyDescent="0.3">
      <c r="D92" s="31"/>
    </row>
    <row r="93" spans="1:8" ht="15" customHeight="1" x14ac:dyDescent="0.3">
      <c r="B93" s="144" t="s">
        <v>57</v>
      </c>
      <c r="C93" s="147"/>
      <c r="D93" s="147"/>
      <c r="E93" s="147"/>
      <c r="F93" s="147"/>
      <c r="G93" s="147"/>
      <c r="H93" s="147"/>
    </row>
    <row r="94" spans="1:8" ht="15" customHeight="1" x14ac:dyDescent="0.3">
      <c r="B94" s="144"/>
      <c r="C94" s="147"/>
      <c r="D94" s="147"/>
      <c r="E94" s="147"/>
      <c r="F94" s="147"/>
      <c r="G94" s="147"/>
      <c r="H94" s="147"/>
    </row>
    <row r="95" spans="1:8" ht="15" customHeight="1" x14ac:dyDescent="0.3">
      <c r="B95" s="147"/>
      <c r="C95" s="147"/>
      <c r="D95" s="147"/>
      <c r="E95" s="147"/>
      <c r="F95" s="147"/>
      <c r="G95" s="147"/>
      <c r="H95" s="147"/>
    </row>
    <row r="96" spans="1:8" ht="15" customHeight="1" x14ac:dyDescent="0.3">
      <c r="B96" s="19"/>
      <c r="C96" s="19"/>
      <c r="D96" s="19"/>
      <c r="E96" s="19"/>
      <c r="F96" s="19"/>
      <c r="G96" s="19"/>
      <c r="H96" s="19"/>
    </row>
    <row r="97" spans="2:8" ht="15" customHeight="1" x14ac:dyDescent="0.3">
      <c r="B97" s="19"/>
      <c r="C97" s="19"/>
      <c r="D97" s="19"/>
      <c r="E97" s="19"/>
      <c r="F97" s="19"/>
      <c r="G97" s="19"/>
      <c r="H97" s="19"/>
    </row>
    <row r="98" spans="2:8" x14ac:dyDescent="0.3">
      <c r="B98" s="7" t="s">
        <v>3</v>
      </c>
      <c r="D98" s="7" t="s">
        <v>2</v>
      </c>
      <c r="F98" s="7" t="s">
        <v>12</v>
      </c>
    </row>
    <row r="99" spans="2:8" x14ac:dyDescent="0.3">
      <c r="B99" s="1">
        <v>2300</v>
      </c>
      <c r="D99" s="36"/>
      <c r="F99" s="3">
        <f t="shared" ref="F99:F105" si="4">SUM($F$91*D99)</f>
        <v>0</v>
      </c>
    </row>
    <row r="100" spans="2:8" x14ac:dyDescent="0.3">
      <c r="B100" s="1">
        <v>2500</v>
      </c>
      <c r="D100" s="36"/>
      <c r="F100" s="3">
        <f t="shared" si="4"/>
        <v>0</v>
      </c>
    </row>
    <row r="101" spans="2:8" x14ac:dyDescent="0.3">
      <c r="B101" s="1">
        <v>2600</v>
      </c>
      <c r="D101" s="36"/>
      <c r="F101" s="3">
        <f t="shared" si="4"/>
        <v>0</v>
      </c>
    </row>
    <row r="102" spans="2:8" x14ac:dyDescent="0.3">
      <c r="B102" s="1">
        <v>2700</v>
      </c>
      <c r="D102" s="36"/>
      <c r="F102" s="3">
        <f t="shared" si="4"/>
        <v>0</v>
      </c>
    </row>
    <row r="103" spans="2:8" x14ac:dyDescent="0.3">
      <c r="B103" s="1">
        <v>2800</v>
      </c>
      <c r="D103" s="36"/>
      <c r="F103" s="3">
        <f t="shared" si="4"/>
        <v>0</v>
      </c>
    </row>
    <row r="104" spans="2:8" x14ac:dyDescent="0.3">
      <c r="B104" s="1">
        <v>2900</v>
      </c>
      <c r="D104" s="36"/>
      <c r="F104" s="3">
        <f t="shared" si="4"/>
        <v>0</v>
      </c>
    </row>
    <row r="105" spans="2:8" x14ac:dyDescent="0.3">
      <c r="B105" s="1">
        <v>3100</v>
      </c>
      <c r="D105" s="137"/>
      <c r="F105" s="4">
        <f t="shared" si="4"/>
        <v>0</v>
      </c>
    </row>
    <row r="106" spans="2:8" x14ac:dyDescent="0.3">
      <c r="D106" s="118">
        <f>SUM(D99:D105)</f>
        <v>0</v>
      </c>
      <c r="F106" s="3">
        <f>SUM(F99:F105)</f>
        <v>0</v>
      </c>
    </row>
    <row r="107" spans="2:8" x14ac:dyDescent="0.3">
      <c r="F107" s="150" t="s">
        <v>303</v>
      </c>
    </row>
    <row r="108" spans="2:8" x14ac:dyDescent="0.3">
      <c r="F108" s="150"/>
    </row>
    <row r="110" spans="2:8" x14ac:dyDescent="0.3">
      <c r="B110" s="146" t="s">
        <v>11</v>
      </c>
      <c r="C110" s="145"/>
      <c r="D110" s="145"/>
      <c r="E110" s="145"/>
      <c r="F110" s="145"/>
      <c r="G110" s="145"/>
      <c r="H110" s="145"/>
    </row>
    <row r="111" spans="2:8" x14ac:dyDescent="0.3">
      <c r="B111" s="146"/>
      <c r="C111" s="145"/>
      <c r="D111" s="145"/>
      <c r="E111" s="145"/>
      <c r="F111" s="145"/>
      <c r="G111" s="145"/>
      <c r="H111" s="145"/>
    </row>
    <row r="112" spans="2:8" x14ac:dyDescent="0.3">
      <c r="B112" s="145"/>
      <c r="C112" s="145"/>
      <c r="D112" s="145"/>
      <c r="E112" s="145"/>
      <c r="F112" s="145"/>
      <c r="G112" s="145"/>
      <c r="H112" s="145"/>
    </row>
    <row r="114" spans="1:6" x14ac:dyDescent="0.3">
      <c r="A114" s="8" t="s">
        <v>56</v>
      </c>
      <c r="B114" s="8" t="s">
        <v>55</v>
      </c>
    </row>
    <row r="115" spans="1:6" x14ac:dyDescent="0.3">
      <c r="A115" s="8"/>
      <c r="B115" s="8"/>
    </row>
    <row r="116" spans="1:6" x14ac:dyDescent="0.3">
      <c r="A116" s="8"/>
      <c r="B116" s="7" t="s">
        <v>3</v>
      </c>
      <c r="D116" s="7" t="s">
        <v>2</v>
      </c>
      <c r="F116" s="30" t="s">
        <v>54</v>
      </c>
    </row>
    <row r="117" spans="1:6" x14ac:dyDescent="0.3">
      <c r="A117" s="8"/>
      <c r="B117" s="1">
        <v>2300</v>
      </c>
      <c r="D117" s="36"/>
      <c r="F117" s="3">
        <f t="shared" ref="F117:F123" si="5">SUM($H$88*D117)</f>
        <v>0</v>
      </c>
    </row>
    <row r="118" spans="1:6" x14ac:dyDescent="0.3">
      <c r="A118" s="8"/>
      <c r="B118" s="1">
        <v>2500</v>
      </c>
      <c r="D118" s="36"/>
      <c r="F118" s="3">
        <f t="shared" si="5"/>
        <v>0</v>
      </c>
    </row>
    <row r="119" spans="1:6" x14ac:dyDescent="0.3">
      <c r="A119" s="8"/>
      <c r="B119" s="1">
        <v>2600</v>
      </c>
      <c r="D119" s="36"/>
      <c r="F119" s="3">
        <f t="shared" si="5"/>
        <v>0</v>
      </c>
    </row>
    <row r="120" spans="1:6" x14ac:dyDescent="0.3">
      <c r="A120" s="8"/>
      <c r="B120" s="1">
        <v>2700</v>
      </c>
      <c r="D120" s="36"/>
      <c r="F120" s="3">
        <f t="shared" si="5"/>
        <v>0</v>
      </c>
    </row>
    <row r="121" spans="1:6" x14ac:dyDescent="0.3">
      <c r="A121" s="8"/>
      <c r="B121" s="1">
        <v>2800</v>
      </c>
      <c r="D121" s="36"/>
      <c r="F121" s="3">
        <f t="shared" si="5"/>
        <v>0</v>
      </c>
    </row>
    <row r="122" spans="1:6" x14ac:dyDescent="0.3">
      <c r="A122" s="8"/>
      <c r="B122" s="1">
        <v>2900</v>
      </c>
      <c r="D122" s="36"/>
      <c r="F122" s="3">
        <f t="shared" si="5"/>
        <v>0</v>
      </c>
    </row>
    <row r="123" spans="1:6" x14ac:dyDescent="0.3">
      <c r="A123" s="8"/>
      <c r="B123" s="1">
        <v>3100</v>
      </c>
      <c r="D123" s="137"/>
      <c r="F123" s="4">
        <f t="shared" si="5"/>
        <v>0</v>
      </c>
    </row>
    <row r="124" spans="1:6" x14ac:dyDescent="0.3">
      <c r="A124" s="8"/>
      <c r="D124" s="118">
        <f>SUM(D117:D123)</f>
        <v>0</v>
      </c>
      <c r="F124" s="3">
        <f>SUM(F117:F123)</f>
        <v>0</v>
      </c>
    </row>
    <row r="125" spans="1:6" x14ac:dyDescent="0.3">
      <c r="A125" s="8"/>
      <c r="B125" s="8"/>
      <c r="F125" s="9" t="s">
        <v>7</v>
      </c>
    </row>
    <row r="126" spans="1:6" x14ac:dyDescent="0.3">
      <c r="A126" s="8"/>
      <c r="B126" s="8"/>
    </row>
    <row r="127" spans="1:6" x14ac:dyDescent="0.3">
      <c r="A127" s="8" t="s">
        <v>53</v>
      </c>
      <c r="B127" s="8" t="s">
        <v>52</v>
      </c>
      <c r="F127" s="8" t="s">
        <v>51</v>
      </c>
    </row>
    <row r="128" spans="1:6" x14ac:dyDescent="0.3">
      <c r="A128" s="8"/>
      <c r="B128" s="8"/>
    </row>
    <row r="129" spans="1:6" x14ac:dyDescent="0.3">
      <c r="A129" s="8"/>
      <c r="B129" s="7" t="s">
        <v>3</v>
      </c>
      <c r="D129" s="7" t="s">
        <v>2</v>
      </c>
      <c r="F129" s="30" t="s">
        <v>50</v>
      </c>
    </row>
    <row r="130" spans="1:6" x14ac:dyDescent="0.3">
      <c r="A130" s="8"/>
      <c r="B130" s="1">
        <v>2300</v>
      </c>
      <c r="D130" s="36"/>
      <c r="F130" s="3">
        <f t="shared" ref="F130:F136" si="6">SUM($H$87*D130)</f>
        <v>0</v>
      </c>
    </row>
    <row r="131" spans="1:6" x14ac:dyDescent="0.3">
      <c r="A131" s="8"/>
      <c r="B131" s="1">
        <v>2500</v>
      </c>
      <c r="D131" s="36"/>
      <c r="F131" s="3">
        <f t="shared" si="6"/>
        <v>0</v>
      </c>
    </row>
    <row r="132" spans="1:6" x14ac:dyDescent="0.3">
      <c r="A132" s="8"/>
      <c r="B132" s="1">
        <v>2600</v>
      </c>
      <c r="D132" s="36"/>
      <c r="F132" s="3">
        <f t="shared" si="6"/>
        <v>0</v>
      </c>
    </row>
    <row r="133" spans="1:6" x14ac:dyDescent="0.3">
      <c r="A133" s="8"/>
      <c r="B133" s="1">
        <v>2700</v>
      </c>
      <c r="D133" s="36"/>
      <c r="F133" s="3">
        <f t="shared" si="6"/>
        <v>0</v>
      </c>
    </row>
    <row r="134" spans="1:6" x14ac:dyDescent="0.3">
      <c r="A134" s="8"/>
      <c r="B134" s="1">
        <v>2800</v>
      </c>
      <c r="D134" s="36"/>
      <c r="F134" s="3">
        <f t="shared" si="6"/>
        <v>0</v>
      </c>
    </row>
    <row r="135" spans="1:6" x14ac:dyDescent="0.3">
      <c r="A135" s="8"/>
      <c r="B135" s="1">
        <v>2900</v>
      </c>
      <c r="D135" s="36"/>
      <c r="F135" s="3">
        <f t="shared" si="6"/>
        <v>0</v>
      </c>
    </row>
    <row r="136" spans="1:6" x14ac:dyDescent="0.3">
      <c r="A136" s="8"/>
      <c r="B136" s="1">
        <v>3100</v>
      </c>
      <c r="D136" s="137"/>
      <c r="F136" s="4">
        <f t="shared" si="6"/>
        <v>0</v>
      </c>
    </row>
    <row r="137" spans="1:6" x14ac:dyDescent="0.3">
      <c r="A137" s="8"/>
      <c r="D137" s="118">
        <f>SUM(D130:D136)</f>
        <v>0</v>
      </c>
      <c r="F137" s="3">
        <f>SUM(F130:F136)</f>
        <v>0</v>
      </c>
    </row>
    <row r="138" spans="1:6" ht="31.5" x14ac:dyDescent="0.3">
      <c r="A138" s="8"/>
      <c r="B138" s="8"/>
      <c r="F138" s="2" t="s">
        <v>0</v>
      </c>
    </row>
    <row r="160" spans="1:11" x14ac:dyDescent="0.3">
      <c r="A160" s="12"/>
      <c r="B160" s="12"/>
      <c r="C160" s="12"/>
      <c r="D160" s="12"/>
      <c r="E160" s="12"/>
      <c r="F160" s="12"/>
      <c r="G160" s="12"/>
      <c r="H160" s="12"/>
      <c r="I160" s="12"/>
      <c r="J160" s="12"/>
      <c r="K160" s="12"/>
    </row>
    <row r="162" spans="1:11" ht="21" x14ac:dyDescent="0.35">
      <c r="A162" s="11" t="s">
        <v>49</v>
      </c>
    </row>
    <row r="163" spans="1:11" x14ac:dyDescent="0.3">
      <c r="A163" s="147" t="s">
        <v>304</v>
      </c>
      <c r="B163" s="145"/>
      <c r="C163" s="145"/>
      <c r="D163" s="145"/>
      <c r="E163" s="145"/>
      <c r="F163" s="145"/>
      <c r="G163" s="145"/>
      <c r="H163" s="145"/>
      <c r="I163" s="145"/>
      <c r="J163" s="145"/>
    </row>
    <row r="164" spans="1:11" x14ac:dyDescent="0.3">
      <c r="A164" s="145"/>
      <c r="B164" s="145"/>
      <c r="C164" s="145"/>
      <c r="D164" s="145"/>
      <c r="E164" s="145"/>
      <c r="F164" s="145"/>
      <c r="G164" s="145"/>
      <c r="H164" s="145"/>
      <c r="I164" s="145"/>
      <c r="J164" s="145"/>
    </row>
    <row r="165" spans="1:11" x14ac:dyDescent="0.3">
      <c r="A165" s="25"/>
      <c r="B165" s="25"/>
      <c r="C165" s="25"/>
      <c r="D165" s="25"/>
      <c r="E165" s="25"/>
      <c r="F165" s="25"/>
      <c r="G165" s="25"/>
      <c r="H165" s="25"/>
      <c r="I165" s="25"/>
      <c r="J165" s="25"/>
      <c r="K165" s="25"/>
    </row>
    <row r="166" spans="1:11" x14ac:dyDescent="0.3">
      <c r="A166" s="27" t="s">
        <v>48</v>
      </c>
      <c r="B166" s="1" t="s">
        <v>292</v>
      </c>
      <c r="C166" s="25"/>
      <c r="D166" s="25"/>
      <c r="E166" s="25"/>
      <c r="F166" s="25"/>
      <c r="G166" s="25"/>
      <c r="H166" s="25"/>
      <c r="I166" s="25"/>
      <c r="J166" s="25"/>
      <c r="K166" s="25"/>
    </row>
    <row r="167" spans="1:11" x14ac:dyDescent="0.3">
      <c r="A167" s="19"/>
      <c r="B167" s="19"/>
      <c r="C167" s="25"/>
      <c r="D167" s="25"/>
      <c r="E167" s="25"/>
      <c r="F167" s="25"/>
      <c r="G167" s="25"/>
      <c r="H167" s="25"/>
      <c r="I167" s="25"/>
      <c r="J167" s="25"/>
      <c r="K167" s="25"/>
    </row>
    <row r="168" spans="1:11" x14ac:dyDescent="0.3">
      <c r="A168" s="27" t="s">
        <v>47</v>
      </c>
      <c r="B168" s="1" t="s">
        <v>306</v>
      </c>
      <c r="C168" s="25"/>
      <c r="D168" s="25"/>
      <c r="E168" s="25"/>
      <c r="F168" s="25"/>
      <c r="G168" s="25"/>
      <c r="H168" s="25"/>
      <c r="I168" s="25"/>
      <c r="J168" s="25"/>
      <c r="K168" s="25"/>
    </row>
    <row r="169" spans="1:11" x14ac:dyDescent="0.3">
      <c r="A169" s="27"/>
      <c r="C169" s="25"/>
      <c r="D169" s="25"/>
      <c r="E169" s="25"/>
      <c r="F169" s="25"/>
      <c r="G169" s="25"/>
      <c r="H169" s="25"/>
      <c r="I169" s="25"/>
      <c r="J169" s="25"/>
      <c r="K169" s="25"/>
    </row>
    <row r="170" spans="1:11" x14ac:dyDescent="0.3">
      <c r="A170" s="29" t="s">
        <v>46</v>
      </c>
    </row>
    <row r="171" spans="1:11" x14ac:dyDescent="0.3">
      <c r="A171" s="148" t="s">
        <v>305</v>
      </c>
      <c r="B171" s="145"/>
      <c r="C171" s="145"/>
      <c r="D171" s="145"/>
      <c r="E171" s="145"/>
      <c r="F171" s="145"/>
      <c r="G171" s="145"/>
      <c r="H171" s="145"/>
      <c r="I171" s="145"/>
      <c r="J171" s="145"/>
    </row>
    <row r="172" spans="1:11" x14ac:dyDescent="0.3">
      <c r="A172" s="145"/>
      <c r="B172" s="145"/>
      <c r="C172" s="145"/>
      <c r="D172" s="145"/>
      <c r="E172" s="145"/>
      <c r="F172" s="145"/>
      <c r="G172" s="145"/>
      <c r="H172" s="145"/>
      <c r="I172" s="145"/>
      <c r="J172" s="145"/>
    </row>
    <row r="173" spans="1:11" x14ac:dyDescent="0.3">
      <c r="A173" s="27"/>
      <c r="C173" s="25"/>
      <c r="D173" s="25"/>
      <c r="E173" s="25"/>
      <c r="F173" s="25"/>
      <c r="G173" s="25"/>
      <c r="H173" s="25"/>
      <c r="I173" s="25"/>
      <c r="J173" s="25"/>
      <c r="K173" s="25"/>
    </row>
    <row r="174" spans="1:11" x14ac:dyDescent="0.3">
      <c r="A174" s="27" t="s">
        <v>45</v>
      </c>
      <c r="B174" s="1" t="s">
        <v>44</v>
      </c>
      <c r="C174" s="25"/>
      <c r="D174" s="25"/>
      <c r="E174" s="25"/>
      <c r="F174" s="25"/>
      <c r="G174" s="25"/>
      <c r="H174" s="25"/>
      <c r="I174" s="25"/>
      <c r="J174" s="25"/>
      <c r="K174" s="25"/>
    </row>
    <row r="175" spans="1:11" ht="14.45" customHeight="1" x14ac:dyDescent="0.3">
      <c r="A175" s="27"/>
      <c r="C175" s="25"/>
      <c r="D175" s="25"/>
      <c r="E175" s="25"/>
      <c r="F175" s="25"/>
      <c r="G175" s="25"/>
      <c r="H175" s="25"/>
      <c r="I175" s="25"/>
      <c r="J175" s="25"/>
      <c r="K175" s="25"/>
    </row>
    <row r="176" spans="1:11" ht="14.45" customHeight="1" x14ac:dyDescent="0.3">
      <c r="A176" s="27" t="s">
        <v>43</v>
      </c>
      <c r="B176" s="1" t="s">
        <v>42</v>
      </c>
      <c r="C176" s="25"/>
      <c r="D176" s="25"/>
      <c r="E176" s="25"/>
      <c r="F176" s="25"/>
      <c r="G176" s="25"/>
      <c r="H176" s="25"/>
      <c r="I176" s="25"/>
      <c r="J176" s="25"/>
      <c r="K176" s="25"/>
    </row>
    <row r="177" spans="1:15" ht="14.45" customHeight="1" x14ac:dyDescent="0.3">
      <c r="A177" s="21"/>
      <c r="C177" s="25"/>
      <c r="D177" s="25"/>
      <c r="E177" s="25"/>
      <c r="F177" s="25"/>
      <c r="G177" s="25"/>
      <c r="H177" s="25"/>
      <c r="I177" s="25"/>
      <c r="J177" s="25"/>
      <c r="K177" s="25"/>
    </row>
    <row r="178" spans="1:15" ht="14.45" customHeight="1" x14ac:dyDescent="0.3">
      <c r="A178" s="27" t="s">
        <v>41</v>
      </c>
      <c r="B178" s="1" t="s">
        <v>40</v>
      </c>
      <c r="C178" s="25"/>
      <c r="D178" s="25"/>
      <c r="E178" s="25"/>
      <c r="F178" s="25"/>
      <c r="G178" s="25"/>
      <c r="H178" s="25"/>
      <c r="I178" s="25"/>
      <c r="J178" s="25"/>
      <c r="K178" s="25"/>
    </row>
    <row r="179" spans="1:15" ht="14.45" customHeight="1" x14ac:dyDescent="0.3">
      <c r="A179" s="27"/>
      <c r="C179" s="25"/>
      <c r="D179" s="25"/>
      <c r="E179" s="25"/>
      <c r="F179" s="25"/>
      <c r="G179" s="25"/>
      <c r="H179" s="25"/>
      <c r="I179" s="25"/>
      <c r="J179" s="25"/>
      <c r="K179" s="25"/>
    </row>
    <row r="180" spans="1:15" ht="14.45" customHeight="1" x14ac:dyDescent="0.3">
      <c r="A180" s="29" t="s">
        <v>308</v>
      </c>
      <c r="C180" s="25"/>
      <c r="D180" s="25"/>
      <c r="E180" s="25"/>
      <c r="F180" s="25"/>
      <c r="G180" s="25"/>
      <c r="H180" s="25"/>
      <c r="I180" s="25"/>
      <c r="J180" s="25"/>
      <c r="K180" s="25"/>
    </row>
    <row r="181" spans="1:15" x14ac:dyDescent="0.3">
      <c r="A181" s="27" t="s">
        <v>39</v>
      </c>
      <c r="B181" s="149" t="s">
        <v>307</v>
      </c>
      <c r="C181" s="149"/>
      <c r="D181" s="149"/>
      <c r="E181" s="149"/>
      <c r="F181" s="149"/>
      <c r="G181" s="149"/>
      <c r="H181" s="149"/>
      <c r="I181" s="149"/>
      <c r="J181" s="149"/>
      <c r="K181" s="25"/>
    </row>
    <row r="182" spans="1:15" x14ac:dyDescent="0.3">
      <c r="A182" s="27"/>
      <c r="B182" s="149"/>
      <c r="C182" s="149"/>
      <c r="D182" s="149"/>
      <c r="E182" s="149"/>
      <c r="F182" s="149"/>
      <c r="G182" s="149"/>
      <c r="H182" s="149"/>
      <c r="I182" s="149"/>
      <c r="J182" s="149"/>
      <c r="K182" s="25"/>
    </row>
    <row r="183" spans="1:15" ht="14.45" customHeight="1" x14ac:dyDescent="0.3">
      <c r="A183" s="27"/>
      <c r="B183" s="28"/>
      <c r="C183" s="28"/>
      <c r="D183" s="28"/>
      <c r="E183" s="28"/>
      <c r="F183" s="28"/>
      <c r="G183" s="28"/>
      <c r="H183" s="28"/>
      <c r="I183" s="28"/>
      <c r="J183" s="28"/>
      <c r="K183" s="25"/>
    </row>
    <row r="184" spans="1:15" ht="14.45" customHeight="1" x14ac:dyDescent="0.3">
      <c r="A184" s="27"/>
      <c r="B184" s="26"/>
      <c r="C184" s="26"/>
      <c r="D184" s="26"/>
      <c r="E184" s="26"/>
      <c r="F184" s="26"/>
      <c r="G184" s="26"/>
      <c r="H184" s="26"/>
      <c r="I184" s="26"/>
      <c r="J184" s="26"/>
      <c r="K184" s="25"/>
    </row>
    <row r="185" spans="1:15" ht="14.45" customHeight="1" x14ac:dyDescent="0.3">
      <c r="A185" s="8" t="s">
        <v>38</v>
      </c>
      <c r="B185" s="8" t="s">
        <v>37</v>
      </c>
      <c r="F185" s="24"/>
      <c r="H185" s="1" t="s">
        <v>34</v>
      </c>
    </row>
    <row r="186" spans="1:15" x14ac:dyDescent="0.3">
      <c r="A186" s="8" t="s">
        <v>36</v>
      </c>
      <c r="B186" s="8" t="s">
        <v>35</v>
      </c>
      <c r="F186" s="24"/>
      <c r="H186" s="1" t="s">
        <v>34</v>
      </c>
    </row>
    <row r="187" spans="1:15" x14ac:dyDescent="0.3">
      <c r="B187" s="8" t="s">
        <v>33</v>
      </c>
      <c r="F187" s="24"/>
      <c r="H187" s="1" t="s">
        <v>32</v>
      </c>
      <c r="M187" s="142" t="s">
        <v>282</v>
      </c>
      <c r="N187" s="153" t="s">
        <v>286</v>
      </c>
      <c r="O187" s="153"/>
    </row>
    <row r="188" spans="1:15" x14ac:dyDescent="0.3">
      <c r="B188" s="8" t="s">
        <v>31</v>
      </c>
      <c r="F188" s="24"/>
      <c r="H188" s="1" t="s">
        <v>30</v>
      </c>
      <c r="M188" s="142" t="s">
        <v>283</v>
      </c>
      <c r="N188" s="153" t="s">
        <v>285</v>
      </c>
      <c r="O188" s="153"/>
    </row>
    <row r="189" spans="1:15" x14ac:dyDescent="0.3">
      <c r="B189" s="144" t="s">
        <v>309</v>
      </c>
      <c r="C189" s="145"/>
      <c r="D189" s="145"/>
      <c r="E189" s="145"/>
      <c r="F189" s="145"/>
      <c r="G189" s="145"/>
      <c r="H189" s="145"/>
    </row>
    <row r="190" spans="1:15" ht="15" customHeight="1" x14ac:dyDescent="0.3">
      <c r="B190" s="145"/>
      <c r="C190" s="145"/>
      <c r="D190" s="145"/>
      <c r="E190" s="145"/>
      <c r="F190" s="145"/>
      <c r="G190" s="145"/>
      <c r="H190" s="145"/>
      <c r="J190" s="23"/>
      <c r="K190" s="114" t="s">
        <v>29</v>
      </c>
      <c r="L190" s="21" t="s">
        <v>28</v>
      </c>
    </row>
    <row r="191" spans="1:15" x14ac:dyDescent="0.3">
      <c r="B191" s="145"/>
      <c r="C191" s="145"/>
      <c r="D191" s="145"/>
      <c r="E191" s="145"/>
      <c r="F191" s="145"/>
      <c r="G191" s="145"/>
      <c r="H191" s="145"/>
      <c r="J191" s="23"/>
      <c r="L191" s="21" t="s">
        <v>253</v>
      </c>
    </row>
    <row r="192" spans="1:15" x14ac:dyDescent="0.3">
      <c r="B192" s="145"/>
      <c r="C192" s="145"/>
      <c r="D192" s="145"/>
      <c r="E192" s="145"/>
      <c r="F192" s="145"/>
      <c r="G192" s="145"/>
      <c r="H192" s="145"/>
      <c r="J192" s="22">
        <f>SUM(J190:J191)</f>
        <v>0</v>
      </c>
      <c r="L192" s="21"/>
    </row>
    <row r="193" spans="2:12" x14ac:dyDescent="0.3">
      <c r="B193" s="19"/>
      <c r="C193" s="19"/>
      <c r="D193" s="19"/>
      <c r="E193" s="19"/>
      <c r="F193" s="19"/>
      <c r="G193" s="19"/>
      <c r="H193" s="19"/>
    </row>
    <row r="194" spans="2:12" x14ac:dyDescent="0.3">
      <c r="B194" s="19"/>
      <c r="C194" s="20" t="s">
        <v>255</v>
      </c>
      <c r="D194" s="19"/>
      <c r="E194" s="19"/>
      <c r="F194" s="19"/>
      <c r="G194" s="19"/>
      <c r="H194" s="19"/>
    </row>
    <row r="195" spans="2:12" x14ac:dyDescent="0.3">
      <c r="B195" s="19"/>
      <c r="C195" s="19"/>
      <c r="D195" s="19"/>
      <c r="E195" s="19"/>
      <c r="F195" s="19"/>
      <c r="G195" s="19"/>
      <c r="H195" s="19"/>
    </row>
    <row r="196" spans="2:12" x14ac:dyDescent="0.3">
      <c r="F196" s="18" t="s">
        <v>27</v>
      </c>
      <c r="H196" s="18" t="s">
        <v>26</v>
      </c>
      <c r="J196" s="18" t="s">
        <v>25</v>
      </c>
      <c r="L196" s="18" t="s">
        <v>24</v>
      </c>
    </row>
    <row r="197" spans="2:12" ht="78.75" x14ac:dyDescent="0.3">
      <c r="B197" s="7" t="s">
        <v>3</v>
      </c>
      <c r="D197" s="7" t="s">
        <v>2</v>
      </c>
      <c r="F197" s="17" t="s">
        <v>299</v>
      </c>
      <c r="H197" s="17" t="s">
        <v>23</v>
      </c>
      <c r="J197" s="17" t="s">
        <v>300</v>
      </c>
      <c r="L197" s="17" t="s">
        <v>22</v>
      </c>
    </row>
    <row r="198" spans="2:12" x14ac:dyDescent="0.3">
      <c r="B198" s="1">
        <v>1000</v>
      </c>
      <c r="D198" s="16"/>
      <c r="F198" s="3">
        <f t="shared" ref="F198:F212" si="7">SUM($F$185*$D198)</f>
        <v>0</v>
      </c>
      <c r="H198" s="13">
        <f t="shared" ref="H198:H212" si="8">$F$186*D198</f>
        <v>0</v>
      </c>
      <c r="J198" s="3">
        <f t="shared" ref="J198:J212" si="9">SUM($F$187*D198)</f>
        <v>0</v>
      </c>
      <c r="L198" s="3">
        <f t="shared" ref="L198:L212" si="10">SUM($F$188*D198)</f>
        <v>0</v>
      </c>
    </row>
    <row r="199" spans="2:12" x14ac:dyDescent="0.3">
      <c r="B199" s="1">
        <v>2100</v>
      </c>
      <c r="D199" s="16"/>
      <c r="F199" s="3">
        <f t="shared" si="7"/>
        <v>0</v>
      </c>
      <c r="H199" s="13">
        <f t="shared" si="8"/>
        <v>0</v>
      </c>
      <c r="J199" s="3">
        <f t="shared" si="9"/>
        <v>0</v>
      </c>
      <c r="L199" s="3">
        <f t="shared" si="10"/>
        <v>0</v>
      </c>
    </row>
    <row r="200" spans="2:12" x14ac:dyDescent="0.3">
      <c r="B200" s="1">
        <v>2210</v>
      </c>
      <c r="D200" s="16"/>
      <c r="F200" s="3">
        <f t="shared" si="7"/>
        <v>0</v>
      </c>
      <c r="H200" s="13">
        <f t="shared" si="8"/>
        <v>0</v>
      </c>
      <c r="J200" s="3">
        <f t="shared" si="9"/>
        <v>0</v>
      </c>
      <c r="L200" s="3">
        <f t="shared" si="10"/>
        <v>0</v>
      </c>
    </row>
    <row r="201" spans="2:12" x14ac:dyDescent="0.3">
      <c r="B201" s="1">
        <v>2220</v>
      </c>
      <c r="D201" s="16"/>
      <c r="F201" s="3">
        <f t="shared" si="7"/>
        <v>0</v>
      </c>
      <c r="H201" s="13">
        <f t="shared" si="8"/>
        <v>0</v>
      </c>
      <c r="J201" s="3">
        <f t="shared" si="9"/>
        <v>0</v>
      </c>
      <c r="L201" s="3">
        <f t="shared" si="10"/>
        <v>0</v>
      </c>
    </row>
    <row r="202" spans="2:12" x14ac:dyDescent="0.3">
      <c r="B202" s="1">
        <v>2230</v>
      </c>
      <c r="D202" s="16"/>
      <c r="F202" s="3">
        <f t="shared" si="7"/>
        <v>0</v>
      </c>
      <c r="H202" s="13">
        <f t="shared" si="8"/>
        <v>0</v>
      </c>
      <c r="J202" s="3">
        <f t="shared" si="9"/>
        <v>0</v>
      </c>
      <c r="L202" s="3">
        <f t="shared" si="10"/>
        <v>0</v>
      </c>
    </row>
    <row r="203" spans="2:12" x14ac:dyDescent="0.3">
      <c r="B203" s="1">
        <v>2300</v>
      </c>
      <c r="D203" s="16"/>
      <c r="F203" s="3">
        <f t="shared" si="7"/>
        <v>0</v>
      </c>
      <c r="H203" s="13">
        <f t="shared" si="8"/>
        <v>0</v>
      </c>
      <c r="J203" s="3">
        <f t="shared" si="9"/>
        <v>0</v>
      </c>
      <c r="L203" s="3">
        <f t="shared" si="10"/>
        <v>0</v>
      </c>
    </row>
    <row r="204" spans="2:12" x14ac:dyDescent="0.3">
      <c r="B204" s="1">
        <v>2400</v>
      </c>
      <c r="D204" s="16"/>
      <c r="F204" s="3">
        <f t="shared" si="7"/>
        <v>0</v>
      </c>
      <c r="H204" s="13">
        <f t="shared" si="8"/>
        <v>0</v>
      </c>
      <c r="J204" s="3">
        <f t="shared" si="9"/>
        <v>0</v>
      </c>
      <c r="L204" s="3">
        <f t="shared" si="10"/>
        <v>0</v>
      </c>
    </row>
    <row r="205" spans="2:12" x14ac:dyDescent="0.3">
      <c r="B205" s="1">
        <v>2500</v>
      </c>
      <c r="D205" s="16"/>
      <c r="F205" s="3">
        <f t="shared" si="7"/>
        <v>0</v>
      </c>
      <c r="H205" s="13">
        <f t="shared" si="8"/>
        <v>0</v>
      </c>
      <c r="J205" s="3">
        <f t="shared" si="9"/>
        <v>0</v>
      </c>
      <c r="L205" s="3">
        <f t="shared" si="10"/>
        <v>0</v>
      </c>
    </row>
    <row r="206" spans="2:12" x14ac:dyDescent="0.3">
      <c r="B206" s="1">
        <v>2600</v>
      </c>
      <c r="D206" s="16"/>
      <c r="F206" s="3">
        <f t="shared" si="7"/>
        <v>0</v>
      </c>
      <c r="H206" s="13">
        <f t="shared" si="8"/>
        <v>0</v>
      </c>
      <c r="J206" s="3">
        <f t="shared" si="9"/>
        <v>0</v>
      </c>
      <c r="L206" s="3">
        <f t="shared" si="10"/>
        <v>0</v>
      </c>
    </row>
    <row r="207" spans="2:12" x14ac:dyDescent="0.3">
      <c r="B207" s="1">
        <v>2700</v>
      </c>
      <c r="D207" s="16"/>
      <c r="F207" s="3">
        <f t="shared" si="7"/>
        <v>0</v>
      </c>
      <c r="H207" s="13">
        <f t="shared" si="8"/>
        <v>0</v>
      </c>
      <c r="J207" s="3">
        <f t="shared" si="9"/>
        <v>0</v>
      </c>
      <c r="L207" s="3">
        <f t="shared" si="10"/>
        <v>0</v>
      </c>
    </row>
    <row r="208" spans="2:12" x14ac:dyDescent="0.3">
      <c r="B208" s="1">
        <v>2800</v>
      </c>
      <c r="D208" s="16"/>
      <c r="F208" s="3">
        <f t="shared" si="7"/>
        <v>0</v>
      </c>
      <c r="H208" s="13">
        <f t="shared" si="8"/>
        <v>0</v>
      </c>
      <c r="J208" s="3">
        <f t="shared" si="9"/>
        <v>0</v>
      </c>
      <c r="L208" s="3">
        <f t="shared" si="10"/>
        <v>0</v>
      </c>
    </row>
    <row r="209" spans="2:12" x14ac:dyDescent="0.3">
      <c r="B209" s="1">
        <v>2900</v>
      </c>
      <c r="D209" s="16"/>
      <c r="F209" s="3">
        <f t="shared" si="7"/>
        <v>0</v>
      </c>
      <c r="H209" s="13">
        <f t="shared" si="8"/>
        <v>0</v>
      </c>
      <c r="J209" s="3">
        <f t="shared" si="9"/>
        <v>0</v>
      </c>
      <c r="L209" s="3">
        <f t="shared" si="10"/>
        <v>0</v>
      </c>
    </row>
    <row r="210" spans="2:12" x14ac:dyDescent="0.3">
      <c r="B210" s="1">
        <v>3100</v>
      </c>
      <c r="D210" s="16"/>
      <c r="F210" s="3">
        <f t="shared" si="7"/>
        <v>0</v>
      </c>
      <c r="H210" s="13">
        <f t="shared" si="8"/>
        <v>0</v>
      </c>
      <c r="J210" s="3">
        <f t="shared" si="9"/>
        <v>0</v>
      </c>
      <c r="L210" s="3">
        <f t="shared" si="10"/>
        <v>0</v>
      </c>
    </row>
    <row r="211" spans="2:12" x14ac:dyDescent="0.3">
      <c r="B211" s="1">
        <v>3200</v>
      </c>
      <c r="D211" s="16"/>
      <c r="F211" s="3">
        <f t="shared" si="7"/>
        <v>0</v>
      </c>
      <c r="H211" s="13">
        <f t="shared" si="8"/>
        <v>0</v>
      </c>
      <c r="J211" s="3">
        <f t="shared" si="9"/>
        <v>0</v>
      </c>
      <c r="L211" s="3">
        <f t="shared" si="10"/>
        <v>0</v>
      </c>
    </row>
    <row r="212" spans="2:12" x14ac:dyDescent="0.3">
      <c r="B212" s="1">
        <v>3300</v>
      </c>
      <c r="D212" s="15"/>
      <c r="F212" s="4">
        <f t="shared" si="7"/>
        <v>0</v>
      </c>
      <c r="H212" s="14">
        <f t="shared" si="8"/>
        <v>0</v>
      </c>
      <c r="J212" s="4">
        <f t="shared" si="9"/>
        <v>0</v>
      </c>
      <c r="L212" s="4">
        <f t="shared" si="10"/>
        <v>0</v>
      </c>
    </row>
    <row r="213" spans="2:12" x14ac:dyDescent="0.3">
      <c r="D213" s="118">
        <f>SUM(D198:D212)</f>
        <v>0</v>
      </c>
      <c r="F213" s="3">
        <f>SUM(F198:F212)</f>
        <v>0</v>
      </c>
      <c r="H213" s="13">
        <f>SUM(H198:H212)</f>
        <v>0</v>
      </c>
      <c r="J213" s="3">
        <f>SUM(J198:J212)</f>
        <v>0</v>
      </c>
      <c r="L213" s="3">
        <f>SUM(L198:L212)</f>
        <v>0</v>
      </c>
    </row>
    <row r="214" spans="2:12" ht="63" x14ac:dyDescent="0.3">
      <c r="F214" s="9" t="s">
        <v>302</v>
      </c>
      <c r="H214" s="2" t="s">
        <v>21</v>
      </c>
      <c r="J214" s="9" t="s">
        <v>301</v>
      </c>
      <c r="L214" s="2" t="s">
        <v>20</v>
      </c>
    </row>
    <row r="253" spans="1:11" x14ac:dyDescent="0.3">
      <c r="A253" s="12"/>
      <c r="B253" s="12"/>
      <c r="C253" s="12"/>
      <c r="D253" s="12"/>
      <c r="E253" s="12"/>
      <c r="F253" s="12"/>
      <c r="G253" s="12"/>
      <c r="H253" s="12"/>
      <c r="I253" s="12"/>
      <c r="J253" s="12"/>
      <c r="K253" s="12"/>
    </row>
    <row r="254" spans="1:11" ht="21" x14ac:dyDescent="0.35">
      <c r="A254" s="11" t="s">
        <v>19</v>
      </c>
    </row>
    <row r="256" spans="1:11" x14ac:dyDescent="0.3">
      <c r="A256" s="8" t="s">
        <v>18</v>
      </c>
      <c r="B256" s="8" t="s">
        <v>5</v>
      </c>
      <c r="F256" s="1" t="s">
        <v>17</v>
      </c>
      <c r="H256" s="24"/>
    </row>
    <row r="257" spans="2:8" x14ac:dyDescent="0.3">
      <c r="B257" s="8" t="s">
        <v>16</v>
      </c>
      <c r="F257" s="1" t="s">
        <v>15</v>
      </c>
      <c r="H257" s="32"/>
    </row>
    <row r="258" spans="2:8" x14ac:dyDescent="0.3">
      <c r="F258" s="1" t="s">
        <v>14</v>
      </c>
      <c r="H258" s="10">
        <f>SUM(H256-H257)</f>
        <v>0</v>
      </c>
    </row>
    <row r="259" spans="2:8" x14ac:dyDescent="0.3">
      <c r="H259" s="10"/>
    </row>
    <row r="260" spans="2:8" x14ac:dyDescent="0.3">
      <c r="B260" s="144" t="s">
        <v>13</v>
      </c>
      <c r="C260" s="147"/>
      <c r="D260" s="147"/>
      <c r="E260" s="147"/>
      <c r="F260" s="147"/>
      <c r="G260" s="147"/>
      <c r="H260" s="147"/>
    </row>
    <row r="261" spans="2:8" x14ac:dyDescent="0.3">
      <c r="B261" s="144"/>
      <c r="C261" s="147"/>
      <c r="D261" s="147"/>
      <c r="E261" s="147"/>
      <c r="F261" s="147"/>
      <c r="G261" s="147"/>
      <c r="H261" s="147"/>
    </row>
    <row r="262" spans="2:8" x14ac:dyDescent="0.3">
      <c r="B262" s="147"/>
      <c r="C262" s="147"/>
      <c r="D262" s="147"/>
      <c r="E262" s="147"/>
      <c r="F262" s="147"/>
      <c r="G262" s="147"/>
      <c r="H262" s="147"/>
    </row>
    <row r="263" spans="2:8" x14ac:dyDescent="0.3">
      <c r="H263" s="10"/>
    </row>
    <row r="264" spans="2:8" x14ac:dyDescent="0.3">
      <c r="B264" s="7" t="s">
        <v>3</v>
      </c>
      <c r="D264" s="7" t="s">
        <v>2</v>
      </c>
      <c r="F264" s="7" t="s">
        <v>12</v>
      </c>
    </row>
    <row r="265" spans="2:8" x14ac:dyDescent="0.3">
      <c r="B265" s="1">
        <v>2300</v>
      </c>
      <c r="D265" s="6"/>
      <c r="F265" s="3">
        <f t="shared" ref="F265:F271" si="11">SUM($H$258*D265)</f>
        <v>0</v>
      </c>
    </row>
    <row r="266" spans="2:8" x14ac:dyDescent="0.3">
      <c r="B266" s="1">
        <v>2500</v>
      </c>
      <c r="D266" s="6"/>
      <c r="F266" s="3">
        <f t="shared" si="11"/>
        <v>0</v>
      </c>
    </row>
    <row r="267" spans="2:8" x14ac:dyDescent="0.3">
      <c r="B267" s="1">
        <v>2600</v>
      </c>
      <c r="D267" s="6"/>
      <c r="F267" s="3">
        <f t="shared" si="11"/>
        <v>0</v>
      </c>
    </row>
    <row r="268" spans="2:8" x14ac:dyDescent="0.3">
      <c r="B268" s="1">
        <v>2700</v>
      </c>
      <c r="D268" s="6"/>
      <c r="F268" s="3">
        <f t="shared" si="11"/>
        <v>0</v>
      </c>
    </row>
    <row r="269" spans="2:8" x14ac:dyDescent="0.3">
      <c r="B269" s="1">
        <v>2800</v>
      </c>
      <c r="D269" s="6"/>
      <c r="F269" s="3">
        <f t="shared" si="11"/>
        <v>0</v>
      </c>
    </row>
    <row r="270" spans="2:8" x14ac:dyDescent="0.3">
      <c r="B270" s="1">
        <v>2900</v>
      </c>
      <c r="D270" s="6"/>
      <c r="F270" s="3">
        <f t="shared" si="11"/>
        <v>0</v>
      </c>
    </row>
    <row r="271" spans="2:8" x14ac:dyDescent="0.3">
      <c r="B271" s="1">
        <v>3100</v>
      </c>
      <c r="D271" s="5"/>
      <c r="F271" s="4">
        <f t="shared" si="11"/>
        <v>0</v>
      </c>
    </row>
    <row r="272" spans="2:8" x14ac:dyDescent="0.3">
      <c r="D272" s="118">
        <f>SUM(D265:D271)</f>
        <v>0</v>
      </c>
      <c r="F272" s="3">
        <f>SUM(F265:F271)</f>
        <v>0</v>
      </c>
    </row>
    <row r="273" spans="1:8" x14ac:dyDescent="0.3">
      <c r="F273" s="150" t="s">
        <v>303</v>
      </c>
    </row>
    <row r="274" spans="1:8" x14ac:dyDescent="0.3">
      <c r="F274" s="150"/>
    </row>
    <row r="276" spans="1:8" x14ac:dyDescent="0.3">
      <c r="B276" s="146" t="s">
        <v>11</v>
      </c>
      <c r="C276" s="145"/>
      <c r="D276" s="145"/>
      <c r="E276" s="145"/>
      <c r="F276" s="145"/>
      <c r="G276" s="145"/>
      <c r="H276" s="145"/>
    </row>
    <row r="277" spans="1:8" x14ac:dyDescent="0.3">
      <c r="B277" s="146"/>
      <c r="C277" s="145"/>
      <c r="D277" s="145"/>
      <c r="E277" s="145"/>
      <c r="F277" s="145"/>
      <c r="G277" s="145"/>
      <c r="H277" s="145"/>
    </row>
    <row r="278" spans="1:8" x14ac:dyDescent="0.3">
      <c r="B278" s="145"/>
      <c r="C278" s="145"/>
      <c r="D278" s="145"/>
      <c r="E278" s="145"/>
      <c r="F278" s="145"/>
      <c r="G278" s="145"/>
      <c r="H278" s="145"/>
    </row>
    <row r="280" spans="1:8" x14ac:dyDescent="0.3">
      <c r="A280" s="8" t="s">
        <v>10</v>
      </c>
      <c r="B280" s="8" t="s">
        <v>9</v>
      </c>
    </row>
    <row r="282" spans="1:8" x14ac:dyDescent="0.3">
      <c r="B282" s="7" t="s">
        <v>3</v>
      </c>
      <c r="D282" s="7" t="s">
        <v>2</v>
      </c>
      <c r="F282" s="7" t="s">
        <v>8</v>
      </c>
    </row>
    <row r="283" spans="1:8" x14ac:dyDescent="0.3">
      <c r="B283" s="1">
        <v>2300</v>
      </c>
      <c r="D283" s="6"/>
      <c r="F283" s="3">
        <f t="shared" ref="F283:F289" si="12">SUM($H$257*D283)</f>
        <v>0</v>
      </c>
    </row>
    <row r="284" spans="1:8" x14ac:dyDescent="0.3">
      <c r="B284" s="1">
        <v>2500</v>
      </c>
      <c r="D284" s="6"/>
      <c r="F284" s="3">
        <f t="shared" si="12"/>
        <v>0</v>
      </c>
    </row>
    <row r="285" spans="1:8" x14ac:dyDescent="0.3">
      <c r="B285" s="1">
        <v>2600</v>
      </c>
      <c r="D285" s="6"/>
      <c r="F285" s="3">
        <f t="shared" si="12"/>
        <v>0</v>
      </c>
    </row>
    <row r="286" spans="1:8" x14ac:dyDescent="0.3">
      <c r="B286" s="1">
        <v>2700</v>
      </c>
      <c r="D286" s="6"/>
      <c r="F286" s="3">
        <f t="shared" si="12"/>
        <v>0</v>
      </c>
    </row>
    <row r="287" spans="1:8" x14ac:dyDescent="0.3">
      <c r="B287" s="1">
        <v>2800</v>
      </c>
      <c r="D287" s="6"/>
      <c r="F287" s="3">
        <f t="shared" si="12"/>
        <v>0</v>
      </c>
    </row>
    <row r="288" spans="1:8" x14ac:dyDescent="0.3">
      <c r="B288" s="1">
        <v>2900</v>
      </c>
      <c r="D288" s="6"/>
      <c r="F288" s="3">
        <f t="shared" si="12"/>
        <v>0</v>
      </c>
    </row>
    <row r="289" spans="1:6" x14ac:dyDescent="0.3">
      <c r="B289" s="1">
        <v>3100</v>
      </c>
      <c r="D289" s="5"/>
      <c r="F289" s="4">
        <f t="shared" si="12"/>
        <v>0</v>
      </c>
    </row>
    <row r="290" spans="1:6" x14ac:dyDescent="0.3">
      <c r="D290" s="118">
        <f>SUM(D283:D289)</f>
        <v>0</v>
      </c>
      <c r="F290" s="3">
        <f>SUM(F283:F289)</f>
        <v>0</v>
      </c>
    </row>
    <row r="291" spans="1:6" x14ac:dyDescent="0.3">
      <c r="F291" s="9" t="s">
        <v>7</v>
      </c>
    </row>
    <row r="292" spans="1:6" x14ac:dyDescent="0.3">
      <c r="F292" s="9"/>
    </row>
    <row r="293" spans="1:6" x14ac:dyDescent="0.3">
      <c r="A293" s="8" t="s">
        <v>6</v>
      </c>
      <c r="B293" s="8" t="s">
        <v>5</v>
      </c>
      <c r="F293" s="1" t="s">
        <v>4</v>
      </c>
    </row>
    <row r="295" spans="1:6" x14ac:dyDescent="0.3">
      <c r="B295" s="7" t="s">
        <v>3</v>
      </c>
      <c r="D295" s="7" t="s">
        <v>2</v>
      </c>
      <c r="F295" s="7" t="s">
        <v>1</v>
      </c>
    </row>
    <row r="296" spans="1:6" x14ac:dyDescent="0.3">
      <c r="B296" s="1">
        <v>2300</v>
      </c>
      <c r="D296" s="6"/>
      <c r="F296" s="3">
        <f t="shared" ref="F296:F302" si="13">SUM($H$256*D296)</f>
        <v>0</v>
      </c>
    </row>
    <row r="297" spans="1:6" x14ac:dyDescent="0.3">
      <c r="B297" s="1">
        <v>2500</v>
      </c>
      <c r="D297" s="6"/>
      <c r="F297" s="3">
        <f t="shared" si="13"/>
        <v>0</v>
      </c>
    </row>
    <row r="298" spans="1:6" x14ac:dyDescent="0.3">
      <c r="B298" s="1">
        <v>2600</v>
      </c>
      <c r="D298" s="6"/>
      <c r="F298" s="3">
        <f t="shared" si="13"/>
        <v>0</v>
      </c>
    </row>
    <row r="299" spans="1:6" x14ac:dyDescent="0.3">
      <c r="B299" s="1">
        <v>2700</v>
      </c>
      <c r="D299" s="6"/>
      <c r="F299" s="3">
        <f t="shared" si="13"/>
        <v>0</v>
      </c>
    </row>
    <row r="300" spans="1:6" x14ac:dyDescent="0.3">
      <c r="B300" s="1">
        <v>2800</v>
      </c>
      <c r="D300" s="6"/>
      <c r="F300" s="3">
        <f t="shared" si="13"/>
        <v>0</v>
      </c>
    </row>
    <row r="301" spans="1:6" x14ac:dyDescent="0.3">
      <c r="B301" s="1">
        <v>2900</v>
      </c>
      <c r="D301" s="6"/>
      <c r="F301" s="3">
        <f t="shared" si="13"/>
        <v>0</v>
      </c>
    </row>
    <row r="302" spans="1:6" x14ac:dyDescent="0.3">
      <c r="B302" s="1">
        <v>3100</v>
      </c>
      <c r="D302" s="5"/>
      <c r="F302" s="4">
        <f t="shared" si="13"/>
        <v>0</v>
      </c>
    </row>
    <row r="303" spans="1:6" x14ac:dyDescent="0.3">
      <c r="D303" s="118">
        <f>SUM(D296:D302)</f>
        <v>0</v>
      </c>
      <c r="F303" s="3">
        <f>SUM(F296:F302)</f>
        <v>0</v>
      </c>
    </row>
    <row r="304" spans="1:6" ht="31.5" x14ac:dyDescent="0.3">
      <c r="F304" s="2" t="s">
        <v>0</v>
      </c>
    </row>
  </sheetData>
  <mergeCells count="23">
    <mergeCell ref="N40:O40"/>
    <mergeCell ref="N41:O41"/>
    <mergeCell ref="N187:O187"/>
    <mergeCell ref="N188:O188"/>
    <mergeCell ref="M44:P44"/>
    <mergeCell ref="N54:Q54"/>
    <mergeCell ref="B33:J34"/>
    <mergeCell ref="A3:J6"/>
    <mergeCell ref="B93:H95"/>
    <mergeCell ref="F107:F108"/>
    <mergeCell ref="B110:H112"/>
    <mergeCell ref="A11:J12"/>
    <mergeCell ref="A20:J21"/>
    <mergeCell ref="B43:H46"/>
    <mergeCell ref="B25:J25"/>
    <mergeCell ref="J41:L41"/>
    <mergeCell ref="B189:H192"/>
    <mergeCell ref="B276:H278"/>
    <mergeCell ref="A163:J164"/>
    <mergeCell ref="A171:J172"/>
    <mergeCell ref="B181:J182"/>
    <mergeCell ref="B260:H262"/>
    <mergeCell ref="F273:F274"/>
  </mergeCells>
  <pageMargins left="0.7" right="0.45" top="0.75" bottom="0.75" header="0.3" footer="0.3"/>
  <pageSetup scale="50" fitToHeight="0" orientation="portrait" r:id="rId1"/>
  <rowBreaks count="1" manualBreakCount="1">
    <brk id="1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6"/>
  <sheetViews>
    <sheetView workbookViewId="0">
      <selection activeCell="B12" sqref="B12"/>
    </sheetView>
  </sheetViews>
  <sheetFormatPr defaultColWidth="8.85546875" defaultRowHeight="15.75" x14ac:dyDescent="0.3"/>
  <cols>
    <col min="1" max="1" width="3.5703125" style="1" bestFit="1" customWidth="1"/>
    <col min="2" max="2" width="94.42578125" style="1" customWidth="1"/>
    <col min="3" max="3" width="15.5703125" style="1" bestFit="1" customWidth="1"/>
    <col min="4" max="4" width="18" style="1" customWidth="1"/>
    <col min="5" max="5" width="2.7109375" style="1" customWidth="1"/>
    <col min="6" max="6" width="11.5703125" style="1" customWidth="1"/>
    <col min="7" max="7" width="13.42578125" style="1" customWidth="1"/>
    <col min="8" max="8" width="25" style="1" bestFit="1" customWidth="1"/>
    <col min="9" max="9" width="30.85546875" style="1" bestFit="1" customWidth="1"/>
    <col min="10" max="10" width="9.42578125" style="1" customWidth="1"/>
    <col min="11" max="16384" width="8.85546875" style="1"/>
  </cols>
  <sheetData>
    <row r="1" spans="1:15" ht="19.5" x14ac:dyDescent="0.35">
      <c r="B1" s="60" t="s">
        <v>310</v>
      </c>
    </row>
    <row r="2" spans="1:15" ht="19.5" x14ac:dyDescent="0.35">
      <c r="B2" s="61" t="s">
        <v>181</v>
      </c>
    </row>
    <row r="3" spans="1:15" ht="19.5" x14ac:dyDescent="0.35">
      <c r="B3" s="60" t="s">
        <v>180</v>
      </c>
    </row>
    <row r="4" spans="1:15" x14ac:dyDescent="0.3">
      <c r="B4" s="53"/>
    </row>
    <row r="5" spans="1:15" x14ac:dyDescent="0.3">
      <c r="A5" s="49"/>
      <c r="B5" s="49"/>
      <c r="C5" s="49"/>
      <c r="D5" s="49"/>
    </row>
    <row r="6" spans="1:15" x14ac:dyDescent="0.3">
      <c r="H6" s="138" t="s">
        <v>274</v>
      </c>
    </row>
    <row r="7" spans="1:15" ht="21" x14ac:dyDescent="0.35">
      <c r="A7" s="11" t="s">
        <v>179</v>
      </c>
      <c r="H7" s="138" t="s">
        <v>273</v>
      </c>
    </row>
    <row r="9" spans="1:15" x14ac:dyDescent="0.3">
      <c r="B9" s="8" t="s">
        <v>178</v>
      </c>
      <c r="H9" s="139"/>
      <c r="I9" s="138" t="s">
        <v>278</v>
      </c>
      <c r="J9" s="156" t="s">
        <v>276</v>
      </c>
      <c r="K9" s="156"/>
      <c r="L9" s="156"/>
      <c r="M9" s="156"/>
      <c r="N9" s="156"/>
      <c r="O9" s="156"/>
    </row>
    <row r="10" spans="1:15" x14ac:dyDescent="0.3">
      <c r="A10" s="46" t="s">
        <v>148</v>
      </c>
      <c r="B10" s="1" t="s">
        <v>132</v>
      </c>
      <c r="C10" s="56"/>
      <c r="E10" s="53"/>
      <c r="H10" s="139"/>
      <c r="I10" s="138" t="s">
        <v>246</v>
      </c>
      <c r="J10" s="156" t="s">
        <v>281</v>
      </c>
      <c r="K10" s="156"/>
      <c r="L10" s="156"/>
    </row>
    <row r="11" spans="1:15" x14ac:dyDescent="0.3">
      <c r="B11" s="57" t="s">
        <v>252</v>
      </c>
      <c r="D11" s="56">
        <f>C10</f>
        <v>0</v>
      </c>
      <c r="H11" s="140">
        <f>SUM(H9:H10)</f>
        <v>0</v>
      </c>
    </row>
    <row r="12" spans="1:15" x14ac:dyDescent="0.3">
      <c r="B12" s="42" t="s">
        <v>312</v>
      </c>
    </row>
    <row r="13" spans="1:15" x14ac:dyDescent="0.3">
      <c r="B13" s="42"/>
      <c r="H13" s="143"/>
    </row>
    <row r="14" spans="1:15" x14ac:dyDescent="0.3">
      <c r="A14" s="46" t="s">
        <v>146</v>
      </c>
      <c r="B14" s="57" t="s">
        <v>251</v>
      </c>
      <c r="C14" s="56">
        <f>D15+D17-C16</f>
        <v>0</v>
      </c>
      <c r="E14" s="53"/>
      <c r="G14" s="143"/>
      <c r="H14" s="138" t="s">
        <v>311</v>
      </c>
      <c r="I14" s="141" t="s">
        <v>275</v>
      </c>
    </row>
    <row r="15" spans="1:15" x14ac:dyDescent="0.3">
      <c r="B15" s="57" t="s">
        <v>140</v>
      </c>
      <c r="D15" s="56"/>
      <c r="G15" s="139"/>
      <c r="H15" s="138" t="s">
        <v>277</v>
      </c>
      <c r="I15" s="156" t="s">
        <v>276</v>
      </c>
      <c r="J15" s="156"/>
      <c r="K15" s="156"/>
    </row>
    <row r="16" spans="1:15" x14ac:dyDescent="0.3">
      <c r="B16" s="57" t="s">
        <v>143</v>
      </c>
      <c r="C16" s="56"/>
      <c r="D16" s="56"/>
      <c r="G16" s="139"/>
      <c r="H16" s="138" t="s">
        <v>279</v>
      </c>
      <c r="I16" s="156" t="s">
        <v>280</v>
      </c>
      <c r="J16" s="156"/>
      <c r="K16" s="156"/>
    </row>
    <row r="17" spans="1:9" x14ac:dyDescent="0.3">
      <c r="B17" s="57" t="s">
        <v>142</v>
      </c>
      <c r="D17" s="56"/>
      <c r="G17" s="140">
        <f>SUM(G14:G16)</f>
        <v>0</v>
      </c>
    </row>
    <row r="18" spans="1:9" x14ac:dyDescent="0.3">
      <c r="B18" s="42" t="s">
        <v>145</v>
      </c>
      <c r="C18" s="13"/>
      <c r="D18" s="13"/>
      <c r="G18" s="56"/>
    </row>
    <row r="19" spans="1:9" x14ac:dyDescent="0.3">
      <c r="F19" s="162" t="s">
        <v>259</v>
      </c>
      <c r="G19" s="162"/>
      <c r="H19" s="162"/>
    </row>
    <row r="20" spans="1:9" x14ac:dyDescent="0.3">
      <c r="A20" s="46" t="s">
        <v>144</v>
      </c>
      <c r="B20" s="1" t="s">
        <v>126</v>
      </c>
      <c r="C20" s="54">
        <f>'2023 Allocations'!F52</f>
        <v>0</v>
      </c>
      <c r="E20" s="53"/>
      <c r="F20" s="162" t="s">
        <v>261</v>
      </c>
      <c r="G20" s="162"/>
      <c r="H20" s="162"/>
      <c r="I20" s="58"/>
    </row>
    <row r="21" spans="1:9" x14ac:dyDescent="0.3">
      <c r="B21" s="1" t="s">
        <v>125</v>
      </c>
      <c r="C21" s="54">
        <f>'2023 Allocations'!F53</f>
        <v>0</v>
      </c>
      <c r="F21" s="162" t="s">
        <v>260</v>
      </c>
      <c r="G21" s="162"/>
      <c r="H21" s="162"/>
      <c r="I21" s="58"/>
    </row>
    <row r="22" spans="1:9" x14ac:dyDescent="0.3">
      <c r="B22" s="1" t="s">
        <v>154</v>
      </c>
      <c r="C22" s="54">
        <f>'2023 Allocations'!F54</f>
        <v>0</v>
      </c>
      <c r="I22" s="58"/>
    </row>
    <row r="23" spans="1:9" x14ac:dyDescent="0.3">
      <c r="B23" s="1" t="s">
        <v>257</v>
      </c>
      <c r="C23" s="54">
        <f>'2023 Allocations'!F55</f>
        <v>0</v>
      </c>
      <c r="F23" s="122">
        <v>2210</v>
      </c>
      <c r="G23" s="123">
        <f>C22</f>
        <v>0</v>
      </c>
      <c r="I23" s="58"/>
    </row>
    <row r="24" spans="1:9" x14ac:dyDescent="0.3">
      <c r="B24" s="1" t="s">
        <v>153</v>
      </c>
      <c r="C24" s="54">
        <f>'2023 Allocations'!F56</f>
        <v>0</v>
      </c>
      <c r="F24" s="122">
        <v>2213</v>
      </c>
      <c r="G24" s="123">
        <f>C23</f>
        <v>0</v>
      </c>
      <c r="I24" s="58"/>
    </row>
    <row r="25" spans="1:9" x14ac:dyDescent="0.3">
      <c r="B25" s="1" t="s">
        <v>152</v>
      </c>
      <c r="C25" s="54">
        <f>'2023 Allocations'!F57</f>
        <v>0</v>
      </c>
      <c r="F25" s="122">
        <v>2230</v>
      </c>
      <c r="G25" s="123">
        <f>C25</f>
        <v>0</v>
      </c>
      <c r="I25" s="58"/>
    </row>
    <row r="26" spans="1:9" ht="15.75" customHeight="1" x14ac:dyDescent="0.3">
      <c r="B26" s="1" t="s">
        <v>124</v>
      </c>
      <c r="C26" s="54">
        <f>'2023 Allocations'!F58</f>
        <v>0</v>
      </c>
      <c r="G26" s="124">
        <f>SUM(G23:G25)</f>
        <v>0</v>
      </c>
      <c r="I26" s="58"/>
    </row>
    <row r="27" spans="1:9" ht="15.75" customHeight="1" x14ac:dyDescent="0.3">
      <c r="B27" s="1" t="s">
        <v>123</v>
      </c>
      <c r="C27" s="54">
        <f>'2023 Allocations'!F59</f>
        <v>0</v>
      </c>
      <c r="D27" s="159" t="s">
        <v>96</v>
      </c>
      <c r="G27" s="123"/>
      <c r="I27" s="58"/>
    </row>
    <row r="28" spans="1:9" x14ac:dyDescent="0.3">
      <c r="B28" s="1" t="s">
        <v>100</v>
      </c>
      <c r="C28" s="54">
        <f>'2023 Allocations'!F60</f>
        <v>0</v>
      </c>
      <c r="D28" s="159"/>
      <c r="G28" s="123"/>
      <c r="I28" s="58"/>
    </row>
    <row r="29" spans="1:9" x14ac:dyDescent="0.3">
      <c r="B29" s="1" t="s">
        <v>99</v>
      </c>
      <c r="C29" s="54">
        <f>'2023 Allocations'!F61</f>
        <v>0</v>
      </c>
      <c r="D29" s="159"/>
      <c r="G29" s="123"/>
      <c r="I29" s="58"/>
    </row>
    <row r="30" spans="1:9" x14ac:dyDescent="0.3">
      <c r="B30" s="1" t="s">
        <v>98</v>
      </c>
      <c r="C30" s="54">
        <f>'2023 Allocations'!F62</f>
        <v>0</v>
      </c>
      <c r="D30" s="126"/>
      <c r="I30" s="58"/>
    </row>
    <row r="31" spans="1:9" x14ac:dyDescent="0.3">
      <c r="B31" s="1" t="s">
        <v>97</v>
      </c>
      <c r="C31" s="54">
        <f>'2023 Allocations'!F63</f>
        <v>0</v>
      </c>
      <c r="I31" s="58"/>
    </row>
    <row r="32" spans="1:9" x14ac:dyDescent="0.3">
      <c r="B32" s="1" t="s">
        <v>95</v>
      </c>
      <c r="C32" s="54">
        <f>'2023 Allocations'!F64</f>
        <v>0</v>
      </c>
      <c r="I32" s="58"/>
    </row>
    <row r="33" spans="1:9" x14ac:dyDescent="0.3">
      <c r="B33" s="1" t="s">
        <v>94</v>
      </c>
      <c r="C33" s="54">
        <f>'2023 Allocations'!F65</f>
        <v>0</v>
      </c>
      <c r="I33" s="58"/>
    </row>
    <row r="34" spans="1:9" x14ac:dyDescent="0.3">
      <c r="B34" s="1" t="s">
        <v>262</v>
      </c>
      <c r="C34" s="54">
        <f>'2023 Allocations'!F66</f>
        <v>0</v>
      </c>
      <c r="I34" s="58"/>
    </row>
    <row r="35" spans="1:9" x14ac:dyDescent="0.3">
      <c r="B35" s="1" t="s">
        <v>263</v>
      </c>
      <c r="C35" s="54">
        <f>'2023 Allocations'!F67</f>
        <v>0</v>
      </c>
      <c r="I35" s="58"/>
    </row>
    <row r="36" spans="1:9" x14ac:dyDescent="0.3">
      <c r="B36" s="1" t="s">
        <v>143</v>
      </c>
      <c r="C36" s="56"/>
      <c r="D36" s="56"/>
      <c r="F36" s="153" t="s">
        <v>288</v>
      </c>
      <c r="G36" s="153"/>
      <c r="H36" s="153"/>
    </row>
    <row r="37" spans="1:9" x14ac:dyDescent="0.3">
      <c r="B37" s="1" t="s">
        <v>137</v>
      </c>
      <c r="C37" s="56"/>
      <c r="D37" s="56"/>
    </row>
    <row r="38" spans="1:9" x14ac:dyDescent="0.3">
      <c r="B38" s="1" t="s">
        <v>138</v>
      </c>
      <c r="C38" s="56"/>
      <c r="D38" s="56"/>
      <c r="F38" s="153" t="s">
        <v>288</v>
      </c>
      <c r="G38" s="153"/>
      <c r="H38" s="153"/>
    </row>
    <row r="39" spans="1:9" x14ac:dyDescent="0.3">
      <c r="B39" s="1" t="s">
        <v>142</v>
      </c>
      <c r="C39" s="56"/>
      <c r="D39" s="56"/>
    </row>
    <row r="40" spans="1:9" x14ac:dyDescent="0.3">
      <c r="B40" s="57" t="s">
        <v>141</v>
      </c>
      <c r="C40" s="56"/>
      <c r="D40" s="56"/>
    </row>
    <row r="41" spans="1:9" x14ac:dyDescent="0.3">
      <c r="B41" s="57" t="s">
        <v>140</v>
      </c>
      <c r="C41" s="56"/>
      <c r="D41" s="56"/>
      <c r="F41" s="153" t="s">
        <v>288</v>
      </c>
      <c r="G41" s="153"/>
      <c r="H41" s="153"/>
    </row>
    <row r="42" spans="1:9" x14ac:dyDescent="0.3">
      <c r="B42" s="51" t="s">
        <v>151</v>
      </c>
      <c r="D42" s="56"/>
      <c r="F42" s="153" t="s">
        <v>288</v>
      </c>
      <c r="G42" s="153"/>
      <c r="H42" s="153"/>
    </row>
    <row r="43" spans="1:9" x14ac:dyDescent="0.3">
      <c r="B43" s="42" t="s">
        <v>44</v>
      </c>
      <c r="C43" s="13"/>
      <c r="D43" s="13"/>
    </row>
    <row r="44" spans="1:9" x14ac:dyDescent="0.3">
      <c r="B44" s="42" t="s">
        <v>121</v>
      </c>
      <c r="D44" s="13"/>
    </row>
    <row r="45" spans="1:9" x14ac:dyDescent="0.3">
      <c r="B45" s="42" t="s">
        <v>83</v>
      </c>
    </row>
    <row r="47" spans="1:9" ht="27.75" x14ac:dyDescent="0.3">
      <c r="B47" s="48" t="s">
        <v>177</v>
      </c>
    </row>
    <row r="48" spans="1:9" x14ac:dyDescent="0.3">
      <c r="A48" s="46" t="s">
        <v>176</v>
      </c>
      <c r="B48" s="19" t="s">
        <v>175</v>
      </c>
      <c r="C48" s="109">
        <f>'2023 Allocations'!F117</f>
        <v>0</v>
      </c>
      <c r="E48" s="53"/>
      <c r="I48" s="3"/>
    </row>
    <row r="49" spans="1:9" x14ac:dyDescent="0.3">
      <c r="A49" s="46"/>
      <c r="B49" s="19" t="s">
        <v>174</v>
      </c>
      <c r="C49" s="54">
        <f>'2023 Allocations'!F118</f>
        <v>0</v>
      </c>
      <c r="E49" s="53"/>
      <c r="I49" s="3"/>
    </row>
    <row r="50" spans="1:9" x14ac:dyDescent="0.3">
      <c r="A50" s="46"/>
      <c r="B50" s="19" t="s">
        <v>173</v>
      </c>
      <c r="C50" s="109">
        <f>'2023 Allocations'!F119</f>
        <v>0</v>
      </c>
      <c r="I50" s="3"/>
    </row>
    <row r="51" spans="1:9" x14ac:dyDescent="0.3">
      <c r="B51" s="19" t="s">
        <v>172</v>
      </c>
      <c r="C51" s="109">
        <f>'2023 Allocations'!F120</f>
        <v>0</v>
      </c>
      <c r="I51" s="3"/>
    </row>
    <row r="52" spans="1:9" x14ac:dyDescent="0.3">
      <c r="B52" s="19" t="s">
        <v>171</v>
      </c>
      <c r="C52" s="109">
        <f>'2023 Allocations'!F121</f>
        <v>0</v>
      </c>
      <c r="I52" s="3"/>
    </row>
    <row r="53" spans="1:9" ht="15.75" customHeight="1" x14ac:dyDescent="0.3">
      <c r="B53" s="19" t="s">
        <v>170</v>
      </c>
      <c r="C53" s="109">
        <f>'2023 Allocations'!F122</f>
        <v>0</v>
      </c>
      <c r="I53" s="3"/>
    </row>
    <row r="54" spans="1:9" ht="15.75" customHeight="1" x14ac:dyDescent="0.3">
      <c r="B54" s="19" t="s">
        <v>169</v>
      </c>
      <c r="C54" s="109">
        <f>'2023 Allocations'!F123</f>
        <v>0</v>
      </c>
      <c r="F54" s="163" t="s">
        <v>96</v>
      </c>
      <c r="I54" s="3"/>
    </row>
    <row r="55" spans="1:9" x14ac:dyDescent="0.3">
      <c r="B55" s="1" t="s">
        <v>109</v>
      </c>
      <c r="D55" s="109">
        <f>'2023 Allocations'!F117</f>
        <v>0</v>
      </c>
      <c r="F55" s="163"/>
    </row>
    <row r="56" spans="1:9" x14ac:dyDescent="0.3">
      <c r="B56" s="1" t="s">
        <v>108</v>
      </c>
      <c r="D56" s="54">
        <f>'2023 Allocations'!F118</f>
        <v>0</v>
      </c>
      <c r="F56" s="163"/>
    </row>
    <row r="57" spans="1:9" x14ac:dyDescent="0.3">
      <c r="B57" s="1" t="s">
        <v>107</v>
      </c>
      <c r="C57" s="56"/>
      <c r="D57" s="109">
        <f>'2023 Allocations'!F119</f>
        <v>0</v>
      </c>
      <c r="F57" s="163"/>
    </row>
    <row r="58" spans="1:9" x14ac:dyDescent="0.3">
      <c r="B58" s="1" t="s">
        <v>106</v>
      </c>
      <c r="D58" s="109">
        <f>'2023 Allocations'!F120</f>
        <v>0</v>
      </c>
      <c r="F58" s="128"/>
    </row>
    <row r="59" spans="1:9" x14ac:dyDescent="0.3">
      <c r="B59" s="1" t="s">
        <v>105</v>
      </c>
      <c r="D59" s="109">
        <f>'2023 Allocations'!F121</f>
        <v>0</v>
      </c>
    </row>
    <row r="60" spans="1:9" x14ac:dyDescent="0.3">
      <c r="B60" s="1" t="s">
        <v>104</v>
      </c>
      <c r="D60" s="109">
        <f>'2023 Allocations'!F122</f>
        <v>0</v>
      </c>
    </row>
    <row r="61" spans="1:9" x14ac:dyDescent="0.3">
      <c r="B61" s="1" t="s">
        <v>103</v>
      </c>
      <c r="D61" s="109">
        <f>'2023 Allocations'!F123</f>
        <v>0</v>
      </c>
    </row>
    <row r="62" spans="1:9" x14ac:dyDescent="0.3">
      <c r="B62" s="42" t="s">
        <v>289</v>
      </c>
      <c r="D62" s="3"/>
    </row>
    <row r="63" spans="1:9" x14ac:dyDescent="0.3">
      <c r="B63" s="42" t="s">
        <v>84</v>
      </c>
    </row>
    <row r="64" spans="1:9" x14ac:dyDescent="0.3">
      <c r="B64" s="42" t="s">
        <v>83</v>
      </c>
    </row>
    <row r="70" spans="1:9" x14ac:dyDescent="0.3">
      <c r="A70" s="46" t="s">
        <v>168</v>
      </c>
      <c r="B70" s="1" t="s">
        <v>124</v>
      </c>
      <c r="C70" s="109">
        <f>'2023 Allocations'!F130</f>
        <v>0</v>
      </c>
      <c r="I70" s="3"/>
    </row>
    <row r="71" spans="1:9" x14ac:dyDescent="0.3">
      <c r="A71" s="46"/>
      <c r="B71" s="1" t="s">
        <v>100</v>
      </c>
      <c r="C71" s="109">
        <f>'2023 Allocations'!F131</f>
        <v>0</v>
      </c>
      <c r="I71" s="3"/>
    </row>
    <row r="72" spans="1:9" x14ac:dyDescent="0.3">
      <c r="B72" s="1" t="s">
        <v>99</v>
      </c>
      <c r="C72" s="109">
        <f>'2023 Allocations'!F132</f>
        <v>0</v>
      </c>
      <c r="I72" s="3"/>
    </row>
    <row r="73" spans="1:9" x14ac:dyDescent="0.3">
      <c r="B73" s="1" t="s">
        <v>98</v>
      </c>
      <c r="C73" s="109">
        <f>'2023 Allocations'!F133</f>
        <v>0</v>
      </c>
      <c r="I73" s="3"/>
    </row>
    <row r="74" spans="1:9" x14ac:dyDescent="0.3">
      <c r="B74" s="1" t="s">
        <v>97</v>
      </c>
      <c r="C74" s="109">
        <f>'2023 Allocations'!F134</f>
        <v>0</v>
      </c>
      <c r="I74" s="3"/>
    </row>
    <row r="75" spans="1:9" x14ac:dyDescent="0.3">
      <c r="B75" s="1" t="s">
        <v>95</v>
      </c>
      <c r="C75" s="109">
        <f>'2023 Allocations'!F135</f>
        <v>0</v>
      </c>
      <c r="I75" s="3"/>
    </row>
    <row r="76" spans="1:9" x14ac:dyDescent="0.3">
      <c r="B76" s="1" t="s">
        <v>94</v>
      </c>
      <c r="C76" s="109">
        <f>'2023 Allocations'!F136</f>
        <v>0</v>
      </c>
      <c r="F76" s="159" t="s">
        <v>96</v>
      </c>
      <c r="I76" s="3"/>
    </row>
    <row r="77" spans="1:9" x14ac:dyDescent="0.3">
      <c r="B77" s="19" t="s">
        <v>167</v>
      </c>
      <c r="D77" s="109">
        <f>'2023 Allocations'!F130</f>
        <v>0</v>
      </c>
      <c r="F77" s="159"/>
    </row>
    <row r="78" spans="1:9" x14ac:dyDescent="0.3">
      <c r="B78" s="19" t="s">
        <v>166</v>
      </c>
      <c r="D78" s="109">
        <f>'2023 Allocations'!F131</f>
        <v>0</v>
      </c>
      <c r="F78" s="159"/>
    </row>
    <row r="79" spans="1:9" x14ac:dyDescent="0.3">
      <c r="B79" s="19" t="s">
        <v>165</v>
      </c>
      <c r="D79" s="109">
        <f>'2023 Allocations'!F132</f>
        <v>0</v>
      </c>
      <c r="F79" s="164"/>
    </row>
    <row r="80" spans="1:9" x14ac:dyDescent="0.3">
      <c r="B80" s="19" t="s">
        <v>164</v>
      </c>
      <c r="D80" s="109">
        <f>'2023 Allocations'!F133</f>
        <v>0</v>
      </c>
      <c r="F80" s="164"/>
    </row>
    <row r="81" spans="1:8" x14ac:dyDescent="0.3">
      <c r="B81" s="19" t="s">
        <v>163</v>
      </c>
      <c r="D81" s="109">
        <f>'2023 Allocations'!F134</f>
        <v>0</v>
      </c>
    </row>
    <row r="82" spans="1:8" x14ac:dyDescent="0.3">
      <c r="B82" s="19" t="s">
        <v>162</v>
      </c>
      <c r="D82" s="109">
        <f>'2023 Allocations'!F135</f>
        <v>0</v>
      </c>
    </row>
    <row r="83" spans="1:8" x14ac:dyDescent="0.3">
      <c r="B83" s="1" t="s">
        <v>161</v>
      </c>
      <c r="D83" s="109">
        <f>'2023 Allocations'!F136</f>
        <v>0</v>
      </c>
    </row>
    <row r="84" spans="1:8" x14ac:dyDescent="0.3">
      <c r="B84" s="42" t="s">
        <v>160</v>
      </c>
    </row>
    <row r="85" spans="1:8" x14ac:dyDescent="0.3">
      <c r="B85" s="42" t="s">
        <v>84</v>
      </c>
    </row>
    <row r="86" spans="1:8" x14ac:dyDescent="0.3">
      <c r="B86" s="43" t="s">
        <v>159</v>
      </c>
    </row>
    <row r="87" spans="1:8" x14ac:dyDescent="0.3">
      <c r="B87" s="42" t="s">
        <v>83</v>
      </c>
    </row>
    <row r="88" spans="1:8" x14ac:dyDescent="0.3">
      <c r="B88" s="42"/>
      <c r="F88" s="162" t="s">
        <v>259</v>
      </c>
      <c r="G88" s="162"/>
      <c r="H88" s="162"/>
    </row>
    <row r="89" spans="1:8" x14ac:dyDescent="0.3">
      <c r="A89" s="55" t="s">
        <v>135</v>
      </c>
      <c r="B89" s="1" t="s">
        <v>126</v>
      </c>
      <c r="C89" s="125">
        <f>'2023 Allocations'!H52</f>
        <v>0</v>
      </c>
      <c r="D89" s="59"/>
      <c r="F89" s="162" t="s">
        <v>261</v>
      </c>
      <c r="G89" s="162"/>
      <c r="H89" s="162"/>
    </row>
    <row r="90" spans="1:8" x14ac:dyDescent="0.3">
      <c r="B90" s="1" t="s">
        <v>125</v>
      </c>
      <c r="C90" s="125">
        <f>'2023 Allocations'!H53</f>
        <v>0</v>
      </c>
      <c r="D90" s="59"/>
      <c r="F90" s="162" t="s">
        <v>260</v>
      </c>
      <c r="G90" s="162"/>
      <c r="H90" s="162"/>
    </row>
    <row r="91" spans="1:8" x14ac:dyDescent="0.3">
      <c r="B91" s="1" t="s">
        <v>154</v>
      </c>
      <c r="C91" s="125">
        <f>'2023 Allocations'!H54</f>
        <v>0</v>
      </c>
      <c r="D91" s="59"/>
    </row>
    <row r="92" spans="1:8" x14ac:dyDescent="0.3">
      <c r="B92" s="1" t="s">
        <v>257</v>
      </c>
      <c r="C92" s="125">
        <f>'2023 Allocations'!H55</f>
        <v>0</v>
      </c>
      <c r="D92" s="59"/>
      <c r="F92" s="122">
        <v>2210</v>
      </c>
      <c r="G92" s="123">
        <f>C91</f>
        <v>0</v>
      </c>
    </row>
    <row r="93" spans="1:8" x14ac:dyDescent="0.3">
      <c r="B93" s="1" t="s">
        <v>153</v>
      </c>
      <c r="C93" s="125">
        <f>'2023 Allocations'!H56</f>
        <v>0</v>
      </c>
      <c r="D93" s="59"/>
      <c r="F93" s="122">
        <v>2213</v>
      </c>
      <c r="G93" s="123">
        <f>C92</f>
        <v>0</v>
      </c>
    </row>
    <row r="94" spans="1:8" x14ac:dyDescent="0.3">
      <c r="B94" s="1" t="s">
        <v>152</v>
      </c>
      <c r="C94" s="125">
        <f>'2023 Allocations'!H57</f>
        <v>0</v>
      </c>
      <c r="D94" s="59"/>
      <c r="F94" s="122">
        <v>2230</v>
      </c>
      <c r="G94" s="123">
        <f>C94</f>
        <v>0</v>
      </c>
    </row>
    <row r="95" spans="1:8" x14ac:dyDescent="0.3">
      <c r="B95" s="1" t="s">
        <v>124</v>
      </c>
      <c r="C95" s="125">
        <f>'2023 Allocations'!H58</f>
        <v>0</v>
      </c>
      <c r="D95" s="59"/>
      <c r="G95" s="124">
        <f>SUM(G92:G94)</f>
        <v>0</v>
      </c>
    </row>
    <row r="96" spans="1:8" x14ac:dyDescent="0.3">
      <c r="B96" s="1" t="s">
        <v>123</v>
      </c>
      <c r="C96" s="125">
        <f>'2023 Allocations'!H59</f>
        <v>0</v>
      </c>
      <c r="D96" s="59"/>
    </row>
    <row r="97" spans="2:6" x14ac:dyDescent="0.3">
      <c r="B97" s="1" t="s">
        <v>100</v>
      </c>
      <c r="C97" s="125">
        <f>'2023 Allocations'!H60</f>
        <v>0</v>
      </c>
      <c r="D97" s="59"/>
    </row>
    <row r="98" spans="2:6" x14ac:dyDescent="0.3">
      <c r="B98" s="1" t="s">
        <v>99</v>
      </c>
      <c r="C98" s="125">
        <f>'2023 Allocations'!H61</f>
        <v>0</v>
      </c>
      <c r="D98" s="59"/>
    </row>
    <row r="99" spans="2:6" x14ac:dyDescent="0.3">
      <c r="B99" s="1" t="s">
        <v>98</v>
      </c>
      <c r="C99" s="125">
        <f>'2023 Allocations'!H62</f>
        <v>0</v>
      </c>
      <c r="D99" s="59"/>
    </row>
    <row r="100" spans="2:6" x14ac:dyDescent="0.3">
      <c r="B100" s="1" t="s">
        <v>97</v>
      </c>
      <c r="C100" s="125">
        <f>'2023 Allocations'!H63</f>
        <v>0</v>
      </c>
      <c r="D100" s="59"/>
    </row>
    <row r="101" spans="2:6" x14ac:dyDescent="0.3">
      <c r="B101" s="1" t="s">
        <v>95</v>
      </c>
      <c r="C101" s="125">
        <f>'2023 Allocations'!H64</f>
        <v>0</v>
      </c>
      <c r="D101" s="59"/>
    </row>
    <row r="102" spans="2:6" ht="15.75" customHeight="1" x14ac:dyDescent="0.3">
      <c r="B102" s="1" t="s">
        <v>94</v>
      </c>
      <c r="C102" s="125">
        <f>'2023 Allocations'!H65</f>
        <v>0</v>
      </c>
      <c r="D102" s="59"/>
    </row>
    <row r="103" spans="2:6" x14ac:dyDescent="0.3">
      <c r="B103" s="1" t="s">
        <v>262</v>
      </c>
      <c r="C103" s="125">
        <f>'2023 Allocations'!H66</f>
        <v>0</v>
      </c>
      <c r="D103" s="59"/>
      <c r="F103" s="127"/>
    </row>
    <row r="104" spans="2:6" x14ac:dyDescent="0.3">
      <c r="B104" s="1" t="s">
        <v>263</v>
      </c>
      <c r="C104" s="125">
        <f>'2023 Allocations'!H67</f>
        <v>0</v>
      </c>
      <c r="D104" s="59"/>
      <c r="F104" s="168" t="s">
        <v>96</v>
      </c>
    </row>
    <row r="105" spans="2:6" x14ac:dyDescent="0.3">
      <c r="B105" s="1" t="s">
        <v>131</v>
      </c>
      <c r="D105" s="125"/>
      <c r="F105" s="168"/>
    </row>
    <row r="106" spans="2:6" x14ac:dyDescent="0.3">
      <c r="B106" s="1" t="s">
        <v>130</v>
      </c>
      <c r="D106" s="125"/>
      <c r="F106" s="168"/>
    </row>
    <row r="107" spans="2:6" x14ac:dyDescent="0.3">
      <c r="B107" s="1" t="s">
        <v>157</v>
      </c>
      <c r="D107" s="125"/>
      <c r="F107" s="120"/>
    </row>
    <row r="108" spans="2:6" x14ac:dyDescent="0.3">
      <c r="B108" s="1" t="s">
        <v>258</v>
      </c>
      <c r="D108" s="125"/>
      <c r="F108" s="119"/>
    </row>
    <row r="109" spans="2:6" x14ac:dyDescent="0.3">
      <c r="B109" s="1" t="s">
        <v>156</v>
      </c>
      <c r="D109" s="125"/>
    </row>
    <row r="110" spans="2:6" x14ac:dyDescent="0.3">
      <c r="B110" s="1" t="s">
        <v>155</v>
      </c>
      <c r="D110" s="125"/>
    </row>
    <row r="111" spans="2:6" x14ac:dyDescent="0.3">
      <c r="B111" s="1" t="s">
        <v>109</v>
      </c>
      <c r="D111" s="125"/>
    </row>
    <row r="112" spans="2:6" x14ac:dyDescent="0.3">
      <c r="B112" s="1" t="s">
        <v>129</v>
      </c>
      <c r="D112" s="125"/>
    </row>
    <row r="113" spans="1:8" x14ac:dyDescent="0.3">
      <c r="B113" s="1" t="s">
        <v>128</v>
      </c>
      <c r="D113" s="125"/>
    </row>
    <row r="114" spans="1:8" x14ac:dyDescent="0.3">
      <c r="B114" s="1" t="s">
        <v>127</v>
      </c>
      <c r="D114" s="125"/>
    </row>
    <row r="115" spans="1:8" x14ac:dyDescent="0.3">
      <c r="B115" s="1" t="s">
        <v>106</v>
      </c>
      <c r="D115" s="125"/>
    </row>
    <row r="116" spans="1:8" x14ac:dyDescent="0.3">
      <c r="B116" s="1" t="s">
        <v>105</v>
      </c>
      <c r="D116" s="125"/>
    </row>
    <row r="117" spans="1:8" x14ac:dyDescent="0.3">
      <c r="B117" s="1" t="s">
        <v>104</v>
      </c>
      <c r="D117" s="125"/>
    </row>
    <row r="118" spans="1:8" x14ac:dyDescent="0.3">
      <c r="B118" s="1" t="s">
        <v>103</v>
      </c>
      <c r="D118" s="125"/>
    </row>
    <row r="119" spans="1:8" x14ac:dyDescent="0.3">
      <c r="B119" s="1" t="s">
        <v>264</v>
      </c>
      <c r="D119" s="125"/>
    </row>
    <row r="120" spans="1:8" x14ac:dyDescent="0.3">
      <c r="B120" s="1" t="s">
        <v>265</v>
      </c>
      <c r="D120" s="125"/>
    </row>
    <row r="121" spans="1:8" x14ac:dyDescent="0.3">
      <c r="B121" s="1" t="s">
        <v>137</v>
      </c>
      <c r="C121" s="59"/>
      <c r="D121" s="125">
        <f>'2023 Allocations'!F40</f>
        <v>0</v>
      </c>
    </row>
    <row r="122" spans="1:8" x14ac:dyDescent="0.3">
      <c r="B122" s="1" t="s">
        <v>138</v>
      </c>
      <c r="C122" s="125"/>
      <c r="D122" s="59"/>
    </row>
    <row r="123" spans="1:8" x14ac:dyDescent="0.3">
      <c r="B123" s="42" t="s">
        <v>136</v>
      </c>
    </row>
    <row r="124" spans="1:8" x14ac:dyDescent="0.3">
      <c r="B124" s="42" t="s">
        <v>121</v>
      </c>
    </row>
    <row r="125" spans="1:8" x14ac:dyDescent="0.3">
      <c r="B125" s="42" t="s">
        <v>83</v>
      </c>
    </row>
    <row r="126" spans="1:8" x14ac:dyDescent="0.3">
      <c r="B126" s="42"/>
      <c r="F126" s="161" t="s">
        <v>259</v>
      </c>
      <c r="G126" s="161"/>
      <c r="H126" s="161"/>
    </row>
    <row r="127" spans="1:8" x14ac:dyDescent="0.3">
      <c r="A127" s="46" t="s">
        <v>133</v>
      </c>
      <c r="B127" s="51" t="s">
        <v>132</v>
      </c>
      <c r="C127" s="54">
        <f>'2023 Allocations'!F41</f>
        <v>0</v>
      </c>
      <c r="E127" s="53"/>
      <c r="F127" s="161" t="s">
        <v>261</v>
      </c>
      <c r="G127" s="161"/>
      <c r="H127" s="161"/>
    </row>
    <row r="128" spans="1:8" x14ac:dyDescent="0.3">
      <c r="B128" s="1" t="s">
        <v>131</v>
      </c>
      <c r="D128" s="54">
        <f>'2023 Allocations'!J52</f>
        <v>0</v>
      </c>
      <c r="F128" s="161" t="s">
        <v>260</v>
      </c>
      <c r="G128" s="161"/>
      <c r="H128" s="161"/>
    </row>
    <row r="129" spans="2:9" x14ac:dyDescent="0.3">
      <c r="B129" s="1" t="s">
        <v>130</v>
      </c>
      <c r="D129" s="54">
        <f>'2023 Allocations'!J53</f>
        <v>0</v>
      </c>
    </row>
    <row r="130" spans="2:9" x14ac:dyDescent="0.3">
      <c r="B130" s="1" t="s">
        <v>157</v>
      </c>
      <c r="D130" s="54">
        <f>'2023 Allocations'!J54</f>
        <v>0</v>
      </c>
      <c r="F130" s="122">
        <v>2210</v>
      </c>
      <c r="G130" s="123">
        <f>D130</f>
        <v>0</v>
      </c>
    </row>
    <row r="131" spans="2:9" x14ac:dyDescent="0.3">
      <c r="B131" s="1" t="s">
        <v>258</v>
      </c>
      <c r="D131" s="54">
        <f>'2023 Allocations'!J55</f>
        <v>0</v>
      </c>
      <c r="F131" s="122">
        <v>2213</v>
      </c>
      <c r="G131" s="123">
        <f>D131</f>
        <v>0</v>
      </c>
    </row>
    <row r="132" spans="2:9" x14ac:dyDescent="0.3">
      <c r="B132" s="1" t="s">
        <v>156</v>
      </c>
      <c r="D132" s="54">
        <f>'2023 Allocations'!J56</f>
        <v>0</v>
      </c>
      <c r="F132" s="122">
        <v>2230</v>
      </c>
      <c r="G132" s="123">
        <f>D133</f>
        <v>0</v>
      </c>
    </row>
    <row r="133" spans="2:9" x14ac:dyDescent="0.3">
      <c r="B133" s="1" t="s">
        <v>155</v>
      </c>
      <c r="C133" s="56"/>
      <c r="D133" s="54">
        <f>'2023 Allocations'!J57</f>
        <v>0</v>
      </c>
      <c r="G133" s="124">
        <f>SUM(G130:G132)</f>
        <v>0</v>
      </c>
      <c r="I133" s="58"/>
    </row>
    <row r="134" spans="2:9" ht="15.75" customHeight="1" x14ac:dyDescent="0.3">
      <c r="B134" s="1" t="s">
        <v>109</v>
      </c>
      <c r="D134" s="54">
        <f>'2023 Allocations'!J58</f>
        <v>0</v>
      </c>
    </row>
    <row r="135" spans="2:9" ht="15.75" customHeight="1" x14ac:dyDescent="0.3">
      <c r="B135" s="1" t="s">
        <v>129</v>
      </c>
      <c r="D135" s="54">
        <f>'2023 Allocations'!J59</f>
        <v>0</v>
      </c>
      <c r="F135" s="163" t="s">
        <v>96</v>
      </c>
    </row>
    <row r="136" spans="2:9" x14ac:dyDescent="0.3">
      <c r="B136" s="1" t="s">
        <v>128</v>
      </c>
      <c r="D136" s="54">
        <f>'2023 Allocations'!J60</f>
        <v>0</v>
      </c>
      <c r="F136" s="163"/>
    </row>
    <row r="137" spans="2:9" x14ac:dyDescent="0.3">
      <c r="B137" s="1" t="s">
        <v>127</v>
      </c>
      <c r="D137" s="54">
        <f>'2023 Allocations'!J61</f>
        <v>0</v>
      </c>
      <c r="F137" s="163"/>
      <c r="I137" s="18"/>
    </row>
    <row r="138" spans="2:9" x14ac:dyDescent="0.3">
      <c r="B138" s="1" t="s">
        <v>106</v>
      </c>
      <c r="D138" s="54">
        <f>'2023 Allocations'!J62</f>
        <v>0</v>
      </c>
    </row>
    <row r="139" spans="2:9" x14ac:dyDescent="0.3">
      <c r="B139" s="1" t="s">
        <v>105</v>
      </c>
      <c r="D139" s="54">
        <f>'2023 Allocations'!J63</f>
        <v>0</v>
      </c>
    </row>
    <row r="140" spans="2:9" x14ac:dyDescent="0.3">
      <c r="B140" s="1" t="s">
        <v>104</v>
      </c>
      <c r="D140" s="54">
        <f>'2023 Allocations'!J64</f>
        <v>0</v>
      </c>
    </row>
    <row r="141" spans="2:9" x14ac:dyDescent="0.3">
      <c r="B141" s="1" t="s">
        <v>103</v>
      </c>
      <c r="D141" s="54">
        <f>'2023 Allocations'!J65</f>
        <v>0</v>
      </c>
    </row>
    <row r="142" spans="2:9" x14ac:dyDescent="0.3">
      <c r="B142" s="1" t="s">
        <v>264</v>
      </c>
      <c r="D142" s="54">
        <f>'2023 Allocations'!J66</f>
        <v>0</v>
      </c>
    </row>
    <row r="143" spans="2:9" x14ac:dyDescent="0.3">
      <c r="B143" s="1" t="s">
        <v>265</v>
      </c>
      <c r="D143" s="54">
        <f>'2023 Allocations'!J67</f>
        <v>0</v>
      </c>
    </row>
    <row r="144" spans="2:9" x14ac:dyDescent="0.3">
      <c r="B144" s="42" t="s">
        <v>315</v>
      </c>
    </row>
    <row r="145" spans="1:8" x14ac:dyDescent="0.3">
      <c r="B145" s="42" t="s">
        <v>121</v>
      </c>
    </row>
    <row r="146" spans="1:8" x14ac:dyDescent="0.3">
      <c r="B146" s="42" t="s">
        <v>83</v>
      </c>
    </row>
    <row r="147" spans="1:8" x14ac:dyDescent="0.3">
      <c r="B147" s="42"/>
      <c r="F147" s="161" t="s">
        <v>259</v>
      </c>
      <c r="G147" s="161"/>
      <c r="H147" s="161"/>
    </row>
    <row r="148" spans="1:8" x14ac:dyDescent="0.3">
      <c r="A148" s="46" t="s">
        <v>158</v>
      </c>
      <c r="B148" s="51" t="s">
        <v>132</v>
      </c>
      <c r="C148" s="54"/>
      <c r="F148" s="161" t="s">
        <v>261</v>
      </c>
      <c r="G148" s="161"/>
      <c r="H148" s="161"/>
    </row>
    <row r="149" spans="1:8" x14ac:dyDescent="0.3">
      <c r="B149" s="1" t="s">
        <v>131</v>
      </c>
      <c r="D149" s="54"/>
      <c r="E149" s="157"/>
      <c r="F149" s="161" t="s">
        <v>260</v>
      </c>
      <c r="G149" s="161"/>
      <c r="H149" s="161"/>
    </row>
    <row r="150" spans="1:8" x14ac:dyDescent="0.3">
      <c r="B150" s="1" t="s">
        <v>130</v>
      </c>
      <c r="D150" s="54"/>
      <c r="E150" s="157"/>
    </row>
    <row r="151" spans="1:8" x14ac:dyDescent="0.3">
      <c r="B151" s="1" t="s">
        <v>157</v>
      </c>
      <c r="D151" s="54"/>
      <c r="E151" s="167"/>
      <c r="F151" s="122">
        <v>2210</v>
      </c>
      <c r="G151" s="123">
        <f>D151</f>
        <v>0</v>
      </c>
    </row>
    <row r="152" spans="1:8" x14ac:dyDescent="0.3">
      <c r="B152" s="1" t="s">
        <v>258</v>
      </c>
      <c r="D152" s="54"/>
      <c r="E152" s="167"/>
      <c r="F152" s="122">
        <v>2213</v>
      </c>
      <c r="G152" s="123">
        <f>D152</f>
        <v>0</v>
      </c>
    </row>
    <row r="153" spans="1:8" x14ac:dyDescent="0.3">
      <c r="B153" s="1" t="s">
        <v>156</v>
      </c>
      <c r="D153" s="54"/>
      <c r="E153" s="167"/>
      <c r="F153" s="122">
        <v>2230</v>
      </c>
      <c r="G153" s="123">
        <f>D154</f>
        <v>0</v>
      </c>
    </row>
    <row r="154" spans="1:8" x14ac:dyDescent="0.3">
      <c r="B154" s="1" t="s">
        <v>155</v>
      </c>
      <c r="C154" s="56"/>
      <c r="D154" s="54"/>
      <c r="G154" s="124">
        <f>SUM(G151:G153)</f>
        <v>0</v>
      </c>
    </row>
    <row r="155" spans="1:8" x14ac:dyDescent="0.3">
      <c r="B155" s="1" t="s">
        <v>109</v>
      </c>
      <c r="D155" s="54"/>
    </row>
    <row r="156" spans="1:8" x14ac:dyDescent="0.3">
      <c r="B156" s="1" t="s">
        <v>129</v>
      </c>
      <c r="D156" s="54"/>
    </row>
    <row r="157" spans="1:8" x14ac:dyDescent="0.3">
      <c r="B157" s="1" t="s">
        <v>128</v>
      </c>
      <c r="D157" s="54"/>
    </row>
    <row r="158" spans="1:8" x14ac:dyDescent="0.3">
      <c r="B158" s="1" t="s">
        <v>127</v>
      </c>
      <c r="D158" s="54"/>
    </row>
    <row r="159" spans="1:8" x14ac:dyDescent="0.3">
      <c r="B159" s="1" t="s">
        <v>106</v>
      </c>
      <c r="D159" s="54"/>
    </row>
    <row r="160" spans="1:8" x14ac:dyDescent="0.3">
      <c r="B160" s="1" t="s">
        <v>105</v>
      </c>
      <c r="D160" s="54"/>
    </row>
    <row r="161" spans="2:6" x14ac:dyDescent="0.3">
      <c r="B161" s="1" t="s">
        <v>104</v>
      </c>
      <c r="D161" s="54"/>
    </row>
    <row r="162" spans="2:6" x14ac:dyDescent="0.3">
      <c r="B162" s="1" t="s">
        <v>103</v>
      </c>
      <c r="D162" s="54"/>
    </row>
    <row r="163" spans="2:6" x14ac:dyDescent="0.3">
      <c r="B163" s="1" t="s">
        <v>264</v>
      </c>
      <c r="D163" s="54"/>
    </row>
    <row r="164" spans="2:6" x14ac:dyDescent="0.3">
      <c r="B164" s="1" t="s">
        <v>265</v>
      </c>
      <c r="D164" s="54"/>
    </row>
    <row r="165" spans="2:6" ht="15.75" customHeight="1" x14ac:dyDescent="0.3">
      <c r="B165" s="1" t="s">
        <v>126</v>
      </c>
      <c r="C165" s="54"/>
      <c r="F165" s="163" t="s">
        <v>96</v>
      </c>
    </row>
    <row r="166" spans="2:6" x14ac:dyDescent="0.3">
      <c r="B166" s="1" t="s">
        <v>125</v>
      </c>
      <c r="C166" s="54"/>
      <c r="F166" s="163"/>
    </row>
    <row r="167" spans="2:6" x14ac:dyDescent="0.3">
      <c r="B167" s="1" t="s">
        <v>154</v>
      </c>
      <c r="C167" s="54"/>
      <c r="F167" s="163"/>
    </row>
    <row r="168" spans="2:6" x14ac:dyDescent="0.3">
      <c r="B168" s="1" t="s">
        <v>257</v>
      </c>
      <c r="C168" s="54"/>
      <c r="F168" s="163"/>
    </row>
    <row r="169" spans="2:6" x14ac:dyDescent="0.3">
      <c r="B169" s="1" t="s">
        <v>153</v>
      </c>
      <c r="C169" s="54"/>
      <c r="F169" s="120"/>
    </row>
    <row r="170" spans="2:6" x14ac:dyDescent="0.3">
      <c r="B170" s="1" t="s">
        <v>152</v>
      </c>
      <c r="C170" s="54"/>
    </row>
    <row r="171" spans="2:6" x14ac:dyDescent="0.3">
      <c r="B171" s="1" t="s">
        <v>124</v>
      </c>
      <c r="C171" s="54"/>
    </row>
    <row r="172" spans="2:6" x14ac:dyDescent="0.3">
      <c r="B172" s="1" t="s">
        <v>123</v>
      </c>
      <c r="C172" s="54"/>
    </row>
    <row r="173" spans="2:6" x14ac:dyDescent="0.3">
      <c r="B173" s="1" t="s">
        <v>100</v>
      </c>
      <c r="C173" s="54"/>
    </row>
    <row r="174" spans="2:6" x14ac:dyDescent="0.3">
      <c r="B174" s="1" t="s">
        <v>99</v>
      </c>
      <c r="C174" s="54"/>
    </row>
    <row r="175" spans="2:6" x14ac:dyDescent="0.3">
      <c r="B175" s="1" t="s">
        <v>98</v>
      </c>
      <c r="C175" s="54"/>
    </row>
    <row r="176" spans="2:6" x14ac:dyDescent="0.3">
      <c r="B176" s="1" t="s">
        <v>97</v>
      </c>
      <c r="C176" s="54"/>
    </row>
    <row r="177" spans="1:8" x14ac:dyDescent="0.3">
      <c r="B177" s="1" t="s">
        <v>95</v>
      </c>
      <c r="C177" s="54"/>
    </row>
    <row r="178" spans="1:8" x14ac:dyDescent="0.3">
      <c r="B178" s="1" t="s">
        <v>94</v>
      </c>
      <c r="C178" s="54"/>
    </row>
    <row r="179" spans="1:8" x14ac:dyDescent="0.3">
      <c r="B179" s="1" t="s">
        <v>262</v>
      </c>
      <c r="C179" s="54"/>
    </row>
    <row r="180" spans="1:8" x14ac:dyDescent="0.3">
      <c r="B180" s="1" t="s">
        <v>263</v>
      </c>
      <c r="C180" s="41"/>
    </row>
    <row r="181" spans="1:8" x14ac:dyDescent="0.3">
      <c r="B181" s="51" t="s">
        <v>151</v>
      </c>
      <c r="D181" s="41"/>
    </row>
    <row r="182" spans="1:8" ht="41.25" x14ac:dyDescent="0.3">
      <c r="B182" s="50" t="s">
        <v>295</v>
      </c>
    </row>
    <row r="183" spans="1:8" x14ac:dyDescent="0.3">
      <c r="B183" s="42" t="s">
        <v>121</v>
      </c>
    </row>
    <row r="184" spans="1:8" x14ac:dyDescent="0.3">
      <c r="B184" s="42" t="s">
        <v>83</v>
      </c>
    </row>
    <row r="185" spans="1:8" x14ac:dyDescent="0.3">
      <c r="B185" s="42"/>
    </row>
    <row r="186" spans="1:8" x14ac:dyDescent="0.3">
      <c r="B186" s="42"/>
    </row>
    <row r="187" spans="1:8" x14ac:dyDescent="0.3">
      <c r="A187" s="49"/>
      <c r="B187" s="49"/>
      <c r="C187" s="49"/>
      <c r="D187" s="49"/>
    </row>
    <row r="189" spans="1:8" ht="21" x14ac:dyDescent="0.35">
      <c r="A189" s="11" t="s">
        <v>150</v>
      </c>
    </row>
    <row r="190" spans="1:8" x14ac:dyDescent="0.3">
      <c r="B190" s="42"/>
      <c r="H190" s="138" t="s">
        <v>274</v>
      </c>
    </row>
    <row r="191" spans="1:8" x14ac:dyDescent="0.3">
      <c r="B191" s="8" t="s">
        <v>149</v>
      </c>
      <c r="H191" s="138" t="s">
        <v>273</v>
      </c>
    </row>
    <row r="192" spans="1:8" x14ac:dyDescent="0.3">
      <c r="A192" s="46" t="s">
        <v>148</v>
      </c>
      <c r="B192" s="1" t="s">
        <v>147</v>
      </c>
      <c r="C192" s="56"/>
      <c r="D192" s="108"/>
      <c r="E192" s="53"/>
    </row>
    <row r="193" spans="1:15" x14ac:dyDescent="0.3">
      <c r="B193" s="57" t="s">
        <v>252</v>
      </c>
      <c r="C193" s="108"/>
      <c r="D193" s="56"/>
      <c r="H193" s="139"/>
      <c r="I193" s="138" t="s">
        <v>278</v>
      </c>
      <c r="J193" s="156" t="s">
        <v>276</v>
      </c>
      <c r="K193" s="156"/>
      <c r="L193" s="156"/>
      <c r="M193" s="156"/>
      <c r="N193" s="156"/>
      <c r="O193" s="156"/>
    </row>
    <row r="194" spans="1:15" x14ac:dyDescent="0.3">
      <c r="B194" s="42" t="s">
        <v>313</v>
      </c>
      <c r="C194" s="108"/>
      <c r="D194" s="108"/>
      <c r="H194" s="139"/>
      <c r="I194" s="138" t="s">
        <v>246</v>
      </c>
      <c r="J194" s="156" t="s">
        <v>281</v>
      </c>
      <c r="K194" s="156"/>
      <c r="L194" s="156"/>
    </row>
    <row r="195" spans="1:15" x14ac:dyDescent="0.3">
      <c r="B195" s="42"/>
      <c r="C195" s="107"/>
      <c r="D195" s="107"/>
      <c r="H195" s="140">
        <f>SUM(H193:H194)</f>
        <v>0</v>
      </c>
    </row>
    <row r="196" spans="1:15" x14ac:dyDescent="0.3">
      <c r="A196" s="46" t="s">
        <v>146</v>
      </c>
      <c r="B196" s="57" t="s">
        <v>251</v>
      </c>
      <c r="C196" s="106">
        <f>D197+D199-C198</f>
        <v>0</v>
      </c>
      <c r="D196" s="107"/>
      <c r="E196" s="53"/>
    </row>
    <row r="197" spans="1:15" x14ac:dyDescent="0.3">
      <c r="B197" s="57" t="s">
        <v>140</v>
      </c>
      <c r="C197" s="107"/>
      <c r="D197" s="106"/>
      <c r="H197" s="143"/>
    </row>
    <row r="198" spans="1:15" x14ac:dyDescent="0.3">
      <c r="B198" s="57" t="s">
        <v>143</v>
      </c>
      <c r="C198" s="107"/>
      <c r="D198" s="106"/>
      <c r="G198" s="143"/>
      <c r="H198" s="138" t="s">
        <v>311</v>
      </c>
      <c r="I198" s="141" t="s">
        <v>275</v>
      </c>
    </row>
    <row r="199" spans="1:15" x14ac:dyDescent="0.3">
      <c r="B199" s="57" t="s">
        <v>142</v>
      </c>
      <c r="C199" s="107"/>
      <c r="D199" s="106"/>
      <c r="G199" s="139"/>
      <c r="H199" s="138" t="s">
        <v>277</v>
      </c>
      <c r="I199" s="156" t="s">
        <v>276</v>
      </c>
      <c r="J199" s="156"/>
      <c r="K199" s="156"/>
    </row>
    <row r="200" spans="1:15" x14ac:dyDescent="0.3">
      <c r="B200" s="42" t="s">
        <v>314</v>
      </c>
      <c r="C200" s="107"/>
      <c r="D200" s="107"/>
      <c r="G200" s="139"/>
      <c r="H200" s="138" t="s">
        <v>279</v>
      </c>
      <c r="I200" s="156" t="s">
        <v>280</v>
      </c>
      <c r="J200" s="156"/>
      <c r="K200" s="156"/>
    </row>
    <row r="201" spans="1:15" x14ac:dyDescent="0.3">
      <c r="C201" s="108"/>
      <c r="D201" s="108"/>
      <c r="G201" s="140">
        <f>SUM(G198:G200)</f>
        <v>0</v>
      </c>
    </row>
    <row r="202" spans="1:15" ht="15" customHeight="1" x14ac:dyDescent="0.3">
      <c r="A202" s="46" t="s">
        <v>144</v>
      </c>
      <c r="B202" s="1" t="s">
        <v>126</v>
      </c>
      <c r="C202" s="109">
        <f>'2023 Allocations'!F198</f>
        <v>0</v>
      </c>
      <c r="D202" s="165" t="s">
        <v>96</v>
      </c>
      <c r="E202" s="53"/>
    </row>
    <row r="203" spans="1:15" x14ac:dyDescent="0.3">
      <c r="B203" s="1" t="s">
        <v>125</v>
      </c>
      <c r="C203" s="109">
        <f>'2023 Allocations'!F199</f>
        <v>0</v>
      </c>
      <c r="D203" s="166"/>
    </row>
    <row r="204" spans="1:15" x14ac:dyDescent="0.3">
      <c r="B204" s="1" t="s">
        <v>154</v>
      </c>
      <c r="C204" s="109">
        <f>'2023 Allocations'!F200</f>
        <v>0</v>
      </c>
      <c r="D204" s="166"/>
    </row>
    <row r="205" spans="1:15" x14ac:dyDescent="0.3">
      <c r="B205" s="1" t="s">
        <v>153</v>
      </c>
      <c r="C205" s="109">
        <f>'2023 Allocations'!F201</f>
        <v>0</v>
      </c>
      <c r="D205" s="166"/>
    </row>
    <row r="206" spans="1:15" x14ac:dyDescent="0.3">
      <c r="B206" s="1" t="s">
        <v>152</v>
      </c>
      <c r="C206" s="109">
        <f>'2023 Allocations'!F202</f>
        <v>0</v>
      </c>
      <c r="D206" s="166"/>
    </row>
    <row r="207" spans="1:15" x14ac:dyDescent="0.3">
      <c r="B207" s="1" t="s">
        <v>124</v>
      </c>
      <c r="C207" s="109">
        <f>'2023 Allocations'!F203</f>
        <v>0</v>
      </c>
      <c r="D207" s="166"/>
    </row>
    <row r="208" spans="1:15" x14ac:dyDescent="0.3">
      <c r="B208" s="1" t="s">
        <v>123</v>
      </c>
      <c r="C208" s="109">
        <f>'2023 Allocations'!F204</f>
        <v>0</v>
      </c>
      <c r="D208" s="166"/>
    </row>
    <row r="209" spans="2:4" x14ac:dyDescent="0.3">
      <c r="B209" s="1" t="s">
        <v>134</v>
      </c>
      <c r="C209" s="109">
        <f>'2023 Allocations'!F205</f>
        <v>0</v>
      </c>
      <c r="D209" s="166"/>
    </row>
    <row r="210" spans="2:4" x14ac:dyDescent="0.3">
      <c r="B210" s="1" t="s">
        <v>99</v>
      </c>
      <c r="C210" s="109">
        <f>'2023 Allocations'!F206</f>
        <v>0</v>
      </c>
      <c r="D210" s="166"/>
    </row>
    <row r="211" spans="2:4" x14ac:dyDescent="0.3">
      <c r="B211" s="1" t="s">
        <v>98</v>
      </c>
      <c r="C211" s="109">
        <f>'2023 Allocations'!F207</f>
        <v>0</v>
      </c>
      <c r="D211" s="166"/>
    </row>
    <row r="212" spans="2:4" x14ac:dyDescent="0.3">
      <c r="B212" s="1" t="s">
        <v>97</v>
      </c>
      <c r="C212" s="109">
        <f>'2023 Allocations'!F208</f>
        <v>0</v>
      </c>
      <c r="D212" s="166"/>
    </row>
    <row r="213" spans="2:4" x14ac:dyDescent="0.3">
      <c r="B213" s="1" t="s">
        <v>95</v>
      </c>
      <c r="C213" s="109">
        <f>'2023 Allocations'!F209</f>
        <v>0</v>
      </c>
      <c r="D213" s="166"/>
    </row>
    <row r="214" spans="2:4" x14ac:dyDescent="0.3">
      <c r="B214" s="1" t="s">
        <v>94</v>
      </c>
      <c r="C214" s="109">
        <f>'2023 Allocations'!F210</f>
        <v>0</v>
      </c>
      <c r="D214" s="166"/>
    </row>
    <row r="215" spans="2:4" x14ac:dyDescent="0.3">
      <c r="B215" s="1" t="s">
        <v>262</v>
      </c>
      <c r="C215" s="109">
        <f>'2023 Allocations'!F211</f>
        <v>0</v>
      </c>
      <c r="D215" s="166"/>
    </row>
    <row r="216" spans="2:4" x14ac:dyDescent="0.3">
      <c r="B216" s="1" t="s">
        <v>263</v>
      </c>
      <c r="C216" s="109">
        <f>'2023 Allocations'!F212</f>
        <v>0</v>
      </c>
      <c r="D216" s="166"/>
    </row>
    <row r="217" spans="2:4" x14ac:dyDescent="0.3">
      <c r="B217" s="1" t="s">
        <v>143</v>
      </c>
      <c r="C217" s="110"/>
      <c r="D217" s="111"/>
    </row>
    <row r="218" spans="2:4" x14ac:dyDescent="0.3">
      <c r="B218" s="1" t="s">
        <v>137</v>
      </c>
      <c r="C218" s="110"/>
      <c r="D218" s="111"/>
    </row>
    <row r="219" spans="2:4" x14ac:dyDescent="0.3">
      <c r="B219" s="1" t="s">
        <v>138</v>
      </c>
      <c r="C219" s="110"/>
      <c r="D219" s="111"/>
    </row>
    <row r="220" spans="2:4" x14ac:dyDescent="0.3">
      <c r="B220" s="1" t="s">
        <v>142</v>
      </c>
      <c r="C220" s="108"/>
      <c r="D220" s="56"/>
    </row>
    <row r="221" spans="2:4" x14ac:dyDescent="0.3">
      <c r="B221" s="57" t="s">
        <v>141</v>
      </c>
      <c r="C221" s="56"/>
      <c r="D221" s="107"/>
    </row>
    <row r="222" spans="2:4" x14ac:dyDescent="0.3">
      <c r="B222" s="57" t="s">
        <v>140</v>
      </c>
      <c r="C222" s="56"/>
      <c r="D222" s="107"/>
    </row>
    <row r="223" spans="2:4" x14ac:dyDescent="0.3">
      <c r="B223" s="51" t="s">
        <v>122</v>
      </c>
      <c r="C223" s="108"/>
      <c r="D223" s="106"/>
    </row>
    <row r="224" spans="2:4" x14ac:dyDescent="0.3">
      <c r="B224" s="42" t="s">
        <v>44</v>
      </c>
      <c r="C224" s="3"/>
      <c r="D224" s="3"/>
    </row>
    <row r="225" spans="1:6" x14ac:dyDescent="0.3">
      <c r="B225" s="42" t="s">
        <v>121</v>
      </c>
    </row>
    <row r="226" spans="1:6" x14ac:dyDescent="0.3">
      <c r="B226" s="42" t="s">
        <v>83</v>
      </c>
    </row>
    <row r="228" spans="1:6" x14ac:dyDescent="0.3">
      <c r="A228" s="55" t="s">
        <v>139</v>
      </c>
      <c r="B228" s="1" t="s">
        <v>126</v>
      </c>
      <c r="C228" s="112"/>
      <c r="F228" s="159" t="s">
        <v>96</v>
      </c>
    </row>
    <row r="229" spans="1:6" x14ac:dyDescent="0.3">
      <c r="A229" s="55"/>
      <c r="B229" s="1" t="s">
        <v>125</v>
      </c>
      <c r="C229" s="113"/>
      <c r="F229" s="159"/>
    </row>
    <row r="230" spans="1:6" x14ac:dyDescent="0.3">
      <c r="A230" s="55"/>
      <c r="B230" s="1" t="s">
        <v>154</v>
      </c>
      <c r="C230" s="113"/>
      <c r="F230" s="159"/>
    </row>
    <row r="231" spans="1:6" x14ac:dyDescent="0.3">
      <c r="A231" s="55"/>
      <c r="B231" s="1" t="s">
        <v>153</v>
      </c>
      <c r="C231" s="113"/>
      <c r="F231" s="159"/>
    </row>
    <row r="232" spans="1:6" x14ac:dyDescent="0.3">
      <c r="A232" s="55"/>
      <c r="B232" s="1" t="s">
        <v>152</v>
      </c>
      <c r="C232" s="113"/>
      <c r="F232" s="159"/>
    </row>
    <row r="233" spans="1:6" x14ac:dyDescent="0.3">
      <c r="A233" s="55"/>
      <c r="B233" s="1" t="s">
        <v>124</v>
      </c>
      <c r="C233" s="113"/>
      <c r="F233" s="159"/>
    </row>
    <row r="234" spans="1:6" x14ac:dyDescent="0.3">
      <c r="A234" s="55"/>
      <c r="B234" s="1" t="s">
        <v>123</v>
      </c>
      <c r="C234" s="113"/>
      <c r="F234" s="159"/>
    </row>
    <row r="235" spans="1:6" x14ac:dyDescent="0.3">
      <c r="A235" s="55"/>
      <c r="B235" s="1" t="s">
        <v>100</v>
      </c>
      <c r="C235" s="113"/>
      <c r="F235" s="159"/>
    </row>
    <row r="236" spans="1:6" x14ac:dyDescent="0.3">
      <c r="A236" s="55"/>
      <c r="B236" s="1" t="s">
        <v>99</v>
      </c>
      <c r="C236" s="113"/>
      <c r="F236" s="159"/>
    </row>
    <row r="237" spans="1:6" x14ac:dyDescent="0.3">
      <c r="A237" s="55"/>
      <c r="B237" s="1" t="s">
        <v>98</v>
      </c>
      <c r="C237" s="113"/>
      <c r="F237" s="159"/>
    </row>
    <row r="238" spans="1:6" x14ac:dyDescent="0.3">
      <c r="A238" s="55"/>
      <c r="B238" s="1" t="s">
        <v>97</v>
      </c>
      <c r="C238" s="113"/>
      <c r="F238" s="159"/>
    </row>
    <row r="239" spans="1:6" x14ac:dyDescent="0.3">
      <c r="A239" s="55"/>
      <c r="B239" s="1" t="s">
        <v>95</v>
      </c>
      <c r="C239" s="113"/>
      <c r="F239" s="159"/>
    </row>
    <row r="240" spans="1:6" x14ac:dyDescent="0.3">
      <c r="A240" s="55"/>
      <c r="B240" s="1" t="s">
        <v>94</v>
      </c>
      <c r="C240" s="113"/>
      <c r="F240" s="159"/>
    </row>
    <row r="241" spans="1:6" x14ac:dyDescent="0.3">
      <c r="A241" s="55"/>
      <c r="B241" s="1" t="s">
        <v>262</v>
      </c>
      <c r="C241" s="113"/>
      <c r="F241" s="159"/>
    </row>
    <row r="242" spans="1:6" x14ac:dyDescent="0.3">
      <c r="A242" s="55"/>
      <c r="B242" s="1" t="s">
        <v>263</v>
      </c>
      <c r="C242" s="113"/>
      <c r="F242" s="159"/>
    </row>
    <row r="243" spans="1:6" x14ac:dyDescent="0.3">
      <c r="A243" s="55"/>
      <c r="B243" s="1" t="s">
        <v>131</v>
      </c>
      <c r="D243" s="52"/>
      <c r="F243" s="159"/>
    </row>
    <row r="244" spans="1:6" x14ac:dyDescent="0.3">
      <c r="B244" s="1" t="s">
        <v>130</v>
      </c>
      <c r="D244" s="52"/>
      <c r="F244" s="160"/>
    </row>
    <row r="245" spans="1:6" x14ac:dyDescent="0.3">
      <c r="B245" s="1" t="s">
        <v>157</v>
      </c>
      <c r="D245" s="52"/>
      <c r="F245" s="160"/>
    </row>
    <row r="246" spans="1:6" x14ac:dyDescent="0.3">
      <c r="B246" s="1" t="s">
        <v>156</v>
      </c>
      <c r="D246" s="52"/>
      <c r="F246" s="160"/>
    </row>
    <row r="247" spans="1:6" x14ac:dyDescent="0.3">
      <c r="B247" s="1" t="s">
        <v>155</v>
      </c>
      <c r="D247" s="52"/>
      <c r="F247" s="160"/>
    </row>
    <row r="248" spans="1:6" x14ac:dyDescent="0.3">
      <c r="B248" s="1" t="s">
        <v>109</v>
      </c>
      <c r="D248" s="52"/>
      <c r="F248" s="160"/>
    </row>
    <row r="249" spans="1:6" x14ac:dyDescent="0.3">
      <c r="B249" s="1" t="s">
        <v>129</v>
      </c>
      <c r="D249" s="52"/>
      <c r="F249" s="160"/>
    </row>
    <row r="250" spans="1:6" x14ac:dyDescent="0.3">
      <c r="B250" s="1" t="s">
        <v>128</v>
      </c>
      <c r="D250" s="52"/>
      <c r="F250" s="160"/>
    </row>
    <row r="251" spans="1:6" x14ac:dyDescent="0.3">
      <c r="B251" s="1" t="s">
        <v>127</v>
      </c>
      <c r="D251" s="52"/>
      <c r="F251" s="160"/>
    </row>
    <row r="252" spans="1:6" x14ac:dyDescent="0.3">
      <c r="B252" s="1" t="s">
        <v>106</v>
      </c>
      <c r="D252" s="52"/>
      <c r="F252" s="160"/>
    </row>
    <row r="253" spans="1:6" x14ac:dyDescent="0.3">
      <c r="B253" s="1" t="s">
        <v>105</v>
      </c>
      <c r="D253" s="52"/>
      <c r="F253" s="160"/>
    </row>
    <row r="254" spans="1:6" x14ac:dyDescent="0.3">
      <c r="B254" s="1" t="s">
        <v>104</v>
      </c>
      <c r="D254" s="52"/>
      <c r="F254" s="160"/>
    </row>
    <row r="255" spans="1:6" x14ac:dyDescent="0.3">
      <c r="B255" s="1" t="s">
        <v>103</v>
      </c>
      <c r="D255" s="52"/>
      <c r="F255" s="160"/>
    </row>
    <row r="256" spans="1:6" x14ac:dyDescent="0.3">
      <c r="B256" s="1" t="s">
        <v>264</v>
      </c>
      <c r="D256" s="52"/>
      <c r="F256" s="160"/>
    </row>
    <row r="257" spans="1:6" x14ac:dyDescent="0.3">
      <c r="B257" s="1" t="s">
        <v>265</v>
      </c>
      <c r="D257" s="52"/>
      <c r="F257" s="160"/>
    </row>
    <row r="258" spans="1:6" x14ac:dyDescent="0.3">
      <c r="B258" s="1" t="s">
        <v>138</v>
      </c>
      <c r="C258" s="52"/>
    </row>
    <row r="259" spans="1:6" x14ac:dyDescent="0.3">
      <c r="B259" s="1" t="s">
        <v>137</v>
      </c>
      <c r="C259" s="10"/>
      <c r="D259" s="112"/>
    </row>
    <row r="260" spans="1:6" x14ac:dyDescent="0.3">
      <c r="B260" s="42" t="s">
        <v>136</v>
      </c>
    </row>
    <row r="261" spans="1:6" x14ac:dyDescent="0.3">
      <c r="B261" s="42" t="s">
        <v>121</v>
      </c>
    </row>
    <row r="262" spans="1:6" x14ac:dyDescent="0.3">
      <c r="B262" s="42" t="s">
        <v>83</v>
      </c>
    </row>
    <row r="263" spans="1:6" x14ac:dyDescent="0.3">
      <c r="B263" s="51"/>
    </row>
    <row r="264" spans="1:6" x14ac:dyDescent="0.3">
      <c r="A264" s="46" t="s">
        <v>135</v>
      </c>
      <c r="B264" s="51" t="s">
        <v>132</v>
      </c>
      <c r="C264" s="54">
        <f>'2023 Allocations'!F187</f>
        <v>0</v>
      </c>
      <c r="E264" s="53"/>
    </row>
    <row r="265" spans="1:6" x14ac:dyDescent="0.3">
      <c r="B265" s="1" t="s">
        <v>131</v>
      </c>
      <c r="D265" s="44">
        <f>'2023 Allocations'!J198</f>
        <v>0</v>
      </c>
      <c r="F265" s="159" t="s">
        <v>96</v>
      </c>
    </row>
    <row r="266" spans="1:6" x14ac:dyDescent="0.3">
      <c r="B266" s="1" t="s">
        <v>130</v>
      </c>
      <c r="D266" s="44">
        <f>'2023 Allocations'!J199</f>
        <v>0</v>
      </c>
      <c r="F266" s="160"/>
    </row>
    <row r="267" spans="1:6" x14ac:dyDescent="0.3">
      <c r="B267" s="1" t="s">
        <v>157</v>
      </c>
      <c r="D267" s="44">
        <f>'2023 Allocations'!J200</f>
        <v>0</v>
      </c>
      <c r="F267" s="160"/>
    </row>
    <row r="268" spans="1:6" x14ac:dyDescent="0.3">
      <c r="B268" s="1" t="s">
        <v>156</v>
      </c>
      <c r="D268" s="44">
        <f>'2023 Allocations'!J201</f>
        <v>0</v>
      </c>
      <c r="F268" s="160"/>
    </row>
    <row r="269" spans="1:6" x14ac:dyDescent="0.3">
      <c r="B269" s="1" t="s">
        <v>155</v>
      </c>
      <c r="D269" s="44">
        <f>'2023 Allocations'!J202</f>
        <v>0</v>
      </c>
      <c r="F269" s="160"/>
    </row>
    <row r="270" spans="1:6" x14ac:dyDescent="0.3">
      <c r="B270" s="1" t="s">
        <v>109</v>
      </c>
      <c r="D270" s="44">
        <f>'2023 Allocations'!J203</f>
        <v>0</v>
      </c>
      <c r="F270" s="160"/>
    </row>
    <row r="271" spans="1:6" x14ac:dyDescent="0.3">
      <c r="B271" s="1" t="s">
        <v>129</v>
      </c>
      <c r="D271" s="44">
        <f>'2023 Allocations'!J204</f>
        <v>0</v>
      </c>
      <c r="F271" s="160"/>
    </row>
    <row r="272" spans="1:6" x14ac:dyDescent="0.3">
      <c r="B272" s="1" t="s">
        <v>128</v>
      </c>
      <c r="D272" s="44">
        <f>'2023 Allocations'!J205</f>
        <v>0</v>
      </c>
      <c r="F272" s="160"/>
    </row>
    <row r="273" spans="1:6" x14ac:dyDescent="0.3">
      <c r="B273" s="1" t="s">
        <v>127</v>
      </c>
      <c r="D273" s="44">
        <f>'2023 Allocations'!J206</f>
        <v>0</v>
      </c>
      <c r="F273" s="160"/>
    </row>
    <row r="274" spans="1:6" x14ac:dyDescent="0.3">
      <c r="B274" s="1" t="s">
        <v>106</v>
      </c>
      <c r="D274" s="44">
        <f>'2023 Allocations'!J207</f>
        <v>0</v>
      </c>
      <c r="F274" s="160"/>
    </row>
    <row r="275" spans="1:6" x14ac:dyDescent="0.3">
      <c r="B275" s="1" t="s">
        <v>105</v>
      </c>
      <c r="D275" s="44">
        <f>'2023 Allocations'!J208</f>
        <v>0</v>
      </c>
      <c r="F275" s="160"/>
    </row>
    <row r="276" spans="1:6" x14ac:dyDescent="0.3">
      <c r="B276" s="1" t="s">
        <v>104</v>
      </c>
      <c r="D276" s="44">
        <f>'2023 Allocations'!J209</f>
        <v>0</v>
      </c>
      <c r="F276" s="160"/>
    </row>
    <row r="277" spans="1:6" x14ac:dyDescent="0.3">
      <c r="B277" s="1" t="s">
        <v>103</v>
      </c>
      <c r="D277" s="44">
        <f>'2023 Allocations'!J210</f>
        <v>0</v>
      </c>
      <c r="F277" s="160"/>
    </row>
    <row r="278" spans="1:6" x14ac:dyDescent="0.3">
      <c r="B278" s="1" t="s">
        <v>264</v>
      </c>
      <c r="D278" s="44">
        <f>'2023 Allocations'!J211</f>
        <v>0</v>
      </c>
      <c r="F278" s="160"/>
    </row>
    <row r="279" spans="1:6" x14ac:dyDescent="0.3">
      <c r="B279" s="1" t="s">
        <v>265</v>
      </c>
      <c r="D279" s="44">
        <f>'2023 Allocations'!J212</f>
        <v>0</v>
      </c>
      <c r="F279" s="160"/>
    </row>
    <row r="280" spans="1:6" x14ac:dyDescent="0.3">
      <c r="B280" s="42" t="s">
        <v>315</v>
      </c>
    </row>
    <row r="281" spans="1:6" x14ac:dyDescent="0.3">
      <c r="B281" s="42" t="s">
        <v>121</v>
      </c>
    </row>
    <row r="282" spans="1:6" x14ac:dyDescent="0.3">
      <c r="B282" s="42" t="s">
        <v>83</v>
      </c>
    </row>
    <row r="284" spans="1:6" x14ac:dyDescent="0.3">
      <c r="A284" s="46" t="s">
        <v>133</v>
      </c>
      <c r="B284" s="51" t="s">
        <v>132</v>
      </c>
      <c r="C284" s="44"/>
    </row>
    <row r="285" spans="1:6" x14ac:dyDescent="0.3">
      <c r="B285" s="1" t="s">
        <v>131</v>
      </c>
      <c r="D285" s="44"/>
    </row>
    <row r="286" spans="1:6" x14ac:dyDescent="0.3">
      <c r="B286" s="1" t="s">
        <v>130</v>
      </c>
      <c r="D286" s="44"/>
    </row>
    <row r="287" spans="1:6" x14ac:dyDescent="0.3">
      <c r="B287" s="1" t="s">
        <v>157</v>
      </c>
      <c r="D287" s="44"/>
    </row>
    <row r="288" spans="1:6" x14ac:dyDescent="0.3">
      <c r="B288" s="1" t="s">
        <v>156</v>
      </c>
      <c r="D288" s="44"/>
    </row>
    <row r="289" spans="2:6" x14ac:dyDescent="0.3">
      <c r="B289" s="1" t="s">
        <v>155</v>
      </c>
      <c r="D289" s="44"/>
    </row>
    <row r="290" spans="2:6" x14ac:dyDescent="0.3">
      <c r="B290" s="1" t="s">
        <v>109</v>
      </c>
      <c r="D290" s="44"/>
    </row>
    <row r="291" spans="2:6" x14ac:dyDescent="0.3">
      <c r="B291" s="1" t="s">
        <v>129</v>
      </c>
      <c r="D291" s="44"/>
      <c r="F291" s="157" t="s">
        <v>96</v>
      </c>
    </row>
    <row r="292" spans="2:6" x14ac:dyDescent="0.3">
      <c r="B292" s="1" t="s">
        <v>128</v>
      </c>
      <c r="D292" s="44"/>
      <c r="F292" s="158"/>
    </row>
    <row r="293" spans="2:6" x14ac:dyDescent="0.3">
      <c r="B293" s="1" t="s">
        <v>127</v>
      </c>
      <c r="D293" s="44"/>
      <c r="F293" s="158"/>
    </row>
    <row r="294" spans="2:6" x14ac:dyDescent="0.3">
      <c r="B294" s="1" t="s">
        <v>106</v>
      </c>
      <c r="D294" s="44"/>
      <c r="F294" s="158"/>
    </row>
    <row r="295" spans="2:6" x14ac:dyDescent="0.3">
      <c r="B295" s="1" t="s">
        <v>105</v>
      </c>
      <c r="D295" s="44"/>
      <c r="F295" s="158"/>
    </row>
    <row r="296" spans="2:6" x14ac:dyDescent="0.3">
      <c r="B296" s="1" t="s">
        <v>104</v>
      </c>
      <c r="D296" s="44"/>
      <c r="F296" s="158"/>
    </row>
    <row r="297" spans="2:6" x14ac:dyDescent="0.3">
      <c r="B297" s="1" t="s">
        <v>103</v>
      </c>
      <c r="D297" s="44"/>
      <c r="F297" s="158"/>
    </row>
    <row r="298" spans="2:6" x14ac:dyDescent="0.3">
      <c r="B298" s="1" t="s">
        <v>264</v>
      </c>
      <c r="D298" s="44"/>
      <c r="F298" s="158"/>
    </row>
    <row r="299" spans="2:6" x14ac:dyDescent="0.3">
      <c r="B299" s="1" t="s">
        <v>265</v>
      </c>
      <c r="D299" s="44"/>
      <c r="F299" s="158"/>
    </row>
    <row r="300" spans="2:6" x14ac:dyDescent="0.3">
      <c r="B300" s="1" t="s">
        <v>126</v>
      </c>
      <c r="C300" s="41"/>
      <c r="F300" s="158"/>
    </row>
    <row r="301" spans="2:6" x14ac:dyDescent="0.3">
      <c r="B301" s="1" t="s">
        <v>125</v>
      </c>
      <c r="C301" s="52"/>
      <c r="F301" s="158"/>
    </row>
    <row r="302" spans="2:6" x14ac:dyDescent="0.3">
      <c r="B302" s="1" t="s">
        <v>154</v>
      </c>
      <c r="C302" s="52"/>
      <c r="F302" s="158"/>
    </row>
    <row r="303" spans="2:6" x14ac:dyDescent="0.3">
      <c r="B303" s="1" t="s">
        <v>153</v>
      </c>
      <c r="C303" s="52"/>
      <c r="F303" s="158"/>
    </row>
    <row r="304" spans="2:6" x14ac:dyDescent="0.3">
      <c r="B304" s="1" t="s">
        <v>152</v>
      </c>
      <c r="C304" s="52"/>
      <c r="F304" s="158"/>
    </row>
    <row r="305" spans="2:6" x14ac:dyDescent="0.3">
      <c r="B305" s="1" t="s">
        <v>124</v>
      </c>
      <c r="C305" s="52"/>
      <c r="F305" s="158"/>
    </row>
    <row r="306" spans="2:6" x14ac:dyDescent="0.3">
      <c r="B306" s="1" t="s">
        <v>123</v>
      </c>
      <c r="C306" s="52"/>
    </row>
    <row r="307" spans="2:6" x14ac:dyDescent="0.3">
      <c r="B307" s="1" t="s">
        <v>100</v>
      </c>
      <c r="C307" s="52"/>
    </row>
    <row r="308" spans="2:6" x14ac:dyDescent="0.3">
      <c r="B308" s="1" t="s">
        <v>99</v>
      </c>
      <c r="C308" s="52"/>
    </row>
    <row r="309" spans="2:6" x14ac:dyDescent="0.3">
      <c r="B309" s="1" t="s">
        <v>98</v>
      </c>
      <c r="C309" s="52"/>
    </row>
    <row r="310" spans="2:6" x14ac:dyDescent="0.3">
      <c r="B310" s="1" t="s">
        <v>97</v>
      </c>
      <c r="C310" s="52"/>
    </row>
    <row r="311" spans="2:6" x14ac:dyDescent="0.3">
      <c r="B311" s="1" t="s">
        <v>95</v>
      </c>
      <c r="C311" s="52"/>
    </row>
    <row r="312" spans="2:6" x14ac:dyDescent="0.3">
      <c r="B312" s="1" t="s">
        <v>94</v>
      </c>
      <c r="C312" s="52"/>
    </row>
    <row r="313" spans="2:6" x14ac:dyDescent="0.3">
      <c r="B313" s="1" t="s">
        <v>262</v>
      </c>
      <c r="C313" s="52"/>
    </row>
    <row r="314" spans="2:6" x14ac:dyDescent="0.3">
      <c r="B314" s="1" t="s">
        <v>263</v>
      </c>
      <c r="C314" s="52"/>
    </row>
    <row r="315" spans="2:6" x14ac:dyDescent="0.3">
      <c r="B315" s="51" t="s">
        <v>122</v>
      </c>
      <c r="D315" s="41"/>
    </row>
    <row r="316" spans="2:6" ht="41.25" x14ac:dyDescent="0.3">
      <c r="B316" s="50" t="s">
        <v>307</v>
      </c>
    </row>
    <row r="317" spans="2:6" x14ac:dyDescent="0.3">
      <c r="B317" s="42" t="s">
        <v>121</v>
      </c>
    </row>
    <row r="318" spans="2:6" x14ac:dyDescent="0.3">
      <c r="B318" s="42" t="s">
        <v>83</v>
      </c>
    </row>
    <row r="321" spans="1:6" x14ac:dyDescent="0.3">
      <c r="A321" s="49"/>
      <c r="B321" s="49"/>
      <c r="C321" s="49"/>
      <c r="D321" s="49"/>
    </row>
    <row r="323" spans="1:6" ht="21" x14ac:dyDescent="0.35">
      <c r="A323" s="11" t="s">
        <v>120</v>
      </c>
    </row>
    <row r="324" spans="1:6" x14ac:dyDescent="0.3">
      <c r="B324" s="42"/>
    </row>
    <row r="325" spans="1:6" x14ac:dyDescent="0.3">
      <c r="B325" s="8" t="s">
        <v>119</v>
      </c>
    </row>
    <row r="326" spans="1:6" ht="27.75" x14ac:dyDescent="0.3">
      <c r="B326" s="48" t="s">
        <v>118</v>
      </c>
    </row>
    <row r="327" spans="1:6" x14ac:dyDescent="0.3">
      <c r="A327" s="46" t="s">
        <v>117</v>
      </c>
      <c r="B327" s="19" t="s">
        <v>116</v>
      </c>
      <c r="C327" s="44">
        <f>'2023 Allocations'!F283</f>
        <v>0</v>
      </c>
    </row>
    <row r="328" spans="1:6" x14ac:dyDescent="0.3">
      <c r="A328" s="46"/>
      <c r="B328" s="19" t="s">
        <v>115</v>
      </c>
      <c r="C328" s="44">
        <f>'2023 Allocations'!F284</f>
        <v>0</v>
      </c>
    </row>
    <row r="329" spans="1:6" x14ac:dyDescent="0.3">
      <c r="B329" s="19" t="s">
        <v>114</v>
      </c>
      <c r="C329" s="44">
        <f>'2023 Allocations'!F285</f>
        <v>0</v>
      </c>
    </row>
    <row r="330" spans="1:6" x14ac:dyDescent="0.3">
      <c r="B330" s="19" t="s">
        <v>113</v>
      </c>
      <c r="C330" s="44">
        <f>'2023 Allocations'!F286</f>
        <v>0</v>
      </c>
    </row>
    <row r="331" spans="1:6" x14ac:dyDescent="0.3">
      <c r="B331" s="19" t="s">
        <v>112</v>
      </c>
      <c r="C331" s="44">
        <f>'2023 Allocations'!F287</f>
        <v>0</v>
      </c>
      <c r="F331" s="157" t="s">
        <v>96</v>
      </c>
    </row>
    <row r="332" spans="1:6" x14ac:dyDescent="0.3">
      <c r="B332" s="19" t="s">
        <v>111</v>
      </c>
      <c r="C332" s="44">
        <f>'2023 Allocations'!F288</f>
        <v>0</v>
      </c>
      <c r="F332" s="157"/>
    </row>
    <row r="333" spans="1:6" x14ac:dyDescent="0.3">
      <c r="B333" s="19" t="s">
        <v>110</v>
      </c>
      <c r="C333" s="44">
        <f>'2023 Allocations'!F289</f>
        <v>0</v>
      </c>
      <c r="F333" s="158"/>
    </row>
    <row r="334" spans="1:6" x14ac:dyDescent="0.3">
      <c r="B334" s="1" t="s">
        <v>109</v>
      </c>
      <c r="D334" s="44">
        <f>'2023 Allocations'!F283</f>
        <v>0</v>
      </c>
      <c r="F334" s="158"/>
    </row>
    <row r="335" spans="1:6" x14ac:dyDescent="0.3">
      <c r="B335" s="1" t="s">
        <v>108</v>
      </c>
      <c r="D335" s="44">
        <f>'2023 Allocations'!F284</f>
        <v>0</v>
      </c>
      <c r="F335" s="47"/>
    </row>
    <row r="336" spans="1:6" x14ac:dyDescent="0.3">
      <c r="B336" s="1" t="s">
        <v>107</v>
      </c>
      <c r="D336" s="44">
        <f>'2023 Allocations'!F285</f>
        <v>0</v>
      </c>
    </row>
    <row r="337" spans="1:6" x14ac:dyDescent="0.3">
      <c r="B337" s="1" t="s">
        <v>106</v>
      </c>
      <c r="D337" s="44">
        <f>'2023 Allocations'!F286</f>
        <v>0</v>
      </c>
    </row>
    <row r="338" spans="1:6" x14ac:dyDescent="0.3">
      <c r="B338" s="1" t="s">
        <v>105</v>
      </c>
      <c r="D338" s="44">
        <f>'2023 Allocations'!F287</f>
        <v>0</v>
      </c>
    </row>
    <row r="339" spans="1:6" x14ac:dyDescent="0.3">
      <c r="B339" s="1" t="s">
        <v>104</v>
      </c>
      <c r="D339" s="44">
        <f>'2023 Allocations'!F288</f>
        <v>0</v>
      </c>
    </row>
    <row r="340" spans="1:6" x14ac:dyDescent="0.3">
      <c r="B340" s="1" t="s">
        <v>103</v>
      </c>
      <c r="D340" s="44">
        <f>'2023 Allocations'!F289</f>
        <v>0</v>
      </c>
    </row>
    <row r="341" spans="1:6" x14ac:dyDescent="0.3">
      <c r="B341" s="42" t="s">
        <v>289</v>
      </c>
      <c r="D341" s="3"/>
    </row>
    <row r="342" spans="1:6" x14ac:dyDescent="0.3">
      <c r="B342" s="42" t="s">
        <v>84</v>
      </c>
    </row>
    <row r="343" spans="1:6" x14ac:dyDescent="0.3">
      <c r="B343" s="42" t="s">
        <v>83</v>
      </c>
    </row>
    <row r="344" spans="1:6" x14ac:dyDescent="0.3">
      <c r="B344" s="42"/>
    </row>
    <row r="345" spans="1:6" x14ac:dyDescent="0.3">
      <c r="A345" s="46" t="s">
        <v>102</v>
      </c>
      <c r="B345" s="1" t="s">
        <v>101</v>
      </c>
      <c r="C345" s="45">
        <f>'2023 Allocations'!F296</f>
        <v>0</v>
      </c>
    </row>
    <row r="346" spans="1:6" x14ac:dyDescent="0.3">
      <c r="A346" s="46"/>
      <c r="B346" s="1" t="s">
        <v>100</v>
      </c>
      <c r="C346" s="45">
        <f>'2023 Allocations'!F297</f>
        <v>0</v>
      </c>
    </row>
    <row r="347" spans="1:6" x14ac:dyDescent="0.3">
      <c r="B347" s="1" t="s">
        <v>99</v>
      </c>
      <c r="C347" s="45">
        <f>'2023 Allocations'!F298</f>
        <v>0</v>
      </c>
    </row>
    <row r="348" spans="1:6" x14ac:dyDescent="0.3">
      <c r="B348" s="1" t="s">
        <v>98</v>
      </c>
      <c r="C348" s="45">
        <f>'2023 Allocations'!F299</f>
        <v>0</v>
      </c>
    </row>
    <row r="349" spans="1:6" x14ac:dyDescent="0.3">
      <c r="B349" s="1" t="s">
        <v>97</v>
      </c>
      <c r="C349" s="45">
        <f>'2023 Allocations'!F300</f>
        <v>0</v>
      </c>
      <c r="F349" s="157" t="s">
        <v>96</v>
      </c>
    </row>
    <row r="350" spans="1:6" x14ac:dyDescent="0.3">
      <c r="B350" s="1" t="s">
        <v>95</v>
      </c>
      <c r="C350" s="45">
        <f>'2023 Allocations'!F301</f>
        <v>0</v>
      </c>
      <c r="F350" s="157"/>
    </row>
    <row r="351" spans="1:6" x14ac:dyDescent="0.3">
      <c r="B351" s="1" t="s">
        <v>94</v>
      </c>
      <c r="C351" s="44">
        <f>'2023 Allocations'!F302</f>
        <v>0</v>
      </c>
      <c r="F351" s="158"/>
    </row>
    <row r="352" spans="1:6" x14ac:dyDescent="0.3">
      <c r="A352" s="46"/>
      <c r="B352" s="19" t="s">
        <v>93</v>
      </c>
      <c r="D352" s="45">
        <f>'2023 Allocations'!F296</f>
        <v>0</v>
      </c>
      <c r="F352" s="158"/>
    </row>
    <row r="353" spans="1:6" x14ac:dyDescent="0.3">
      <c r="A353" s="46"/>
      <c r="B353" s="19" t="s">
        <v>92</v>
      </c>
      <c r="D353" s="45">
        <f>'2023 Allocations'!F297</f>
        <v>0</v>
      </c>
      <c r="F353" s="47"/>
    </row>
    <row r="354" spans="1:6" x14ac:dyDescent="0.3">
      <c r="A354" s="46"/>
      <c r="B354" s="19" t="s">
        <v>91</v>
      </c>
      <c r="D354" s="45">
        <f>'2023 Allocations'!F298</f>
        <v>0</v>
      </c>
    </row>
    <row r="355" spans="1:6" x14ac:dyDescent="0.3">
      <c r="B355" s="19" t="s">
        <v>90</v>
      </c>
      <c r="D355" s="45">
        <f>'2023 Allocations'!F299</f>
        <v>0</v>
      </c>
    </row>
    <row r="356" spans="1:6" x14ac:dyDescent="0.3">
      <c r="B356" s="19" t="s">
        <v>89</v>
      </c>
      <c r="D356" s="45">
        <f>'2023 Allocations'!F300</f>
        <v>0</v>
      </c>
    </row>
    <row r="357" spans="1:6" x14ac:dyDescent="0.3">
      <c r="B357" s="19" t="s">
        <v>88</v>
      </c>
      <c r="D357" s="45">
        <f>'2023 Allocations'!F301</f>
        <v>0</v>
      </c>
    </row>
    <row r="358" spans="1:6" x14ac:dyDescent="0.3">
      <c r="B358" s="19" t="s">
        <v>87</v>
      </c>
      <c r="D358" s="44">
        <f>'2023 Allocations'!F302</f>
        <v>0</v>
      </c>
    </row>
    <row r="359" spans="1:6" x14ac:dyDescent="0.3">
      <c r="B359" s="42" t="s">
        <v>86</v>
      </c>
    </row>
    <row r="360" spans="1:6" x14ac:dyDescent="0.3">
      <c r="B360" s="43" t="s">
        <v>85</v>
      </c>
    </row>
    <row r="361" spans="1:6" x14ac:dyDescent="0.3">
      <c r="B361" s="42" t="s">
        <v>84</v>
      </c>
    </row>
    <row r="362" spans="1:6" x14ac:dyDescent="0.3">
      <c r="B362" s="42" t="s">
        <v>83</v>
      </c>
    </row>
    <row r="365" spans="1:6" x14ac:dyDescent="0.3">
      <c r="B365" s="41" t="s">
        <v>316</v>
      </c>
    </row>
    <row r="366" spans="1:6" x14ac:dyDescent="0.3">
      <c r="B366" s="1" t="s">
        <v>82</v>
      </c>
    </row>
  </sheetData>
  <mergeCells count="37">
    <mergeCell ref="J9:O9"/>
    <mergeCell ref="J10:L10"/>
    <mergeCell ref="I15:K15"/>
    <mergeCell ref="I16:K16"/>
    <mergeCell ref="D202:D216"/>
    <mergeCell ref="E149:E153"/>
    <mergeCell ref="F165:F168"/>
    <mergeCell ref="F89:H89"/>
    <mergeCell ref="F90:H90"/>
    <mergeCell ref="F126:H126"/>
    <mergeCell ref="F135:F137"/>
    <mergeCell ref="F104:F106"/>
    <mergeCell ref="F127:H127"/>
    <mergeCell ref="F128:H128"/>
    <mergeCell ref="F147:H147"/>
    <mergeCell ref="F148:H148"/>
    <mergeCell ref="F149:H149"/>
    <mergeCell ref="D27:D29"/>
    <mergeCell ref="F19:H19"/>
    <mergeCell ref="F20:H20"/>
    <mergeCell ref="F21:H21"/>
    <mergeCell ref="F88:H88"/>
    <mergeCell ref="F54:F57"/>
    <mergeCell ref="F76:F80"/>
    <mergeCell ref="F36:H36"/>
    <mergeCell ref="F38:H38"/>
    <mergeCell ref="F41:H41"/>
    <mergeCell ref="F42:H42"/>
    <mergeCell ref="J193:O193"/>
    <mergeCell ref="J194:L194"/>
    <mergeCell ref="I199:K199"/>
    <mergeCell ref="I200:K200"/>
    <mergeCell ref="F349:F352"/>
    <mergeCell ref="F228:F257"/>
    <mergeCell ref="F291:F305"/>
    <mergeCell ref="F265:F279"/>
    <mergeCell ref="F331:F334"/>
  </mergeCells>
  <pageMargins left="0.45" right="0.35" top="0.5" bottom="0.5" header="0.3" footer="0.3"/>
  <pageSetup scale="60" fitToHeight="0" orientation="portrait" r:id="rId1"/>
  <rowBreaks count="5" manualBreakCount="5">
    <brk id="68" max="16383" man="1"/>
    <brk id="125" max="16383" man="1"/>
    <brk id="194" max="16383" man="1"/>
    <brk id="262" max="16383" man="1"/>
    <brk id="3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94"/>
  <sheetViews>
    <sheetView zoomScale="90" zoomScaleNormal="90" workbookViewId="0">
      <selection activeCell="B21" sqref="B21"/>
    </sheetView>
  </sheetViews>
  <sheetFormatPr defaultColWidth="8.85546875" defaultRowHeight="15.75" x14ac:dyDescent="0.3"/>
  <cols>
    <col min="1" max="1" width="9.42578125" style="1" bestFit="1" customWidth="1"/>
    <col min="2" max="2" width="74.5703125" style="1" customWidth="1"/>
    <col min="3" max="3" width="4.28515625" style="1" customWidth="1"/>
    <col min="4" max="4" width="17.7109375" style="1" customWidth="1"/>
    <col min="5" max="5" width="4.28515625" style="1" customWidth="1"/>
    <col min="6" max="6" width="20.5703125" style="1" customWidth="1"/>
    <col min="7" max="7" width="3" style="1" customWidth="1"/>
    <col min="8" max="8" width="6.5703125" style="1" bestFit="1" customWidth="1"/>
    <col min="9" max="9" width="70.42578125" style="1" customWidth="1"/>
    <col min="10" max="10" width="2.140625" style="1" bestFit="1" customWidth="1"/>
    <col min="11" max="11" width="19" style="1" customWidth="1"/>
    <col min="12" max="12" width="2.5703125" style="1" bestFit="1" customWidth="1"/>
    <col min="13" max="13" width="20.85546875" style="1" customWidth="1"/>
    <col min="14" max="14" width="2" style="1" customWidth="1"/>
    <col min="15" max="15" width="11.42578125" style="1" bestFit="1" customWidth="1"/>
    <col min="16" max="16" width="11.7109375" style="1" bestFit="1" customWidth="1"/>
    <col min="17" max="16384" width="8.85546875" style="1"/>
  </cols>
  <sheetData>
    <row r="1" spans="1:16" x14ac:dyDescent="0.3">
      <c r="A1" s="181" t="s">
        <v>310</v>
      </c>
      <c r="B1" s="181"/>
      <c r="C1" s="181"/>
      <c r="D1" s="181"/>
      <c r="E1" s="181"/>
      <c r="F1" s="181"/>
      <c r="G1" s="181"/>
      <c r="H1" s="181"/>
      <c r="I1" s="181"/>
      <c r="J1" s="181"/>
      <c r="K1" s="181"/>
      <c r="L1" s="181"/>
      <c r="M1" s="181"/>
    </row>
    <row r="2" spans="1:16" x14ac:dyDescent="0.3">
      <c r="A2" s="182" t="s">
        <v>181</v>
      </c>
      <c r="B2" s="182"/>
      <c r="C2" s="182"/>
      <c r="D2" s="182"/>
      <c r="E2" s="182"/>
      <c r="F2" s="182"/>
      <c r="G2" s="182"/>
      <c r="H2" s="182"/>
      <c r="I2" s="182"/>
      <c r="J2" s="182"/>
      <c r="K2" s="182"/>
      <c r="L2" s="182"/>
      <c r="M2" s="182"/>
    </row>
    <row r="3" spans="1:16" x14ac:dyDescent="0.3">
      <c r="B3" s="115" t="s">
        <v>317</v>
      </c>
    </row>
    <row r="4" spans="1:16" x14ac:dyDescent="0.3">
      <c r="B4" s="115" t="s">
        <v>318</v>
      </c>
      <c r="D4" s="173" t="s">
        <v>250</v>
      </c>
      <c r="E4" s="173"/>
      <c r="F4" s="173"/>
      <c r="G4" s="77"/>
      <c r="K4" s="173" t="s">
        <v>249</v>
      </c>
      <c r="L4" s="173"/>
      <c r="M4" s="173"/>
    </row>
    <row r="5" spans="1:16" x14ac:dyDescent="0.3">
      <c r="D5" s="175" t="s">
        <v>248</v>
      </c>
      <c r="E5" s="175"/>
      <c r="F5" s="175"/>
      <c r="G5" s="77"/>
      <c r="K5" s="175" t="s">
        <v>247</v>
      </c>
      <c r="L5" s="175"/>
      <c r="M5" s="175"/>
    </row>
    <row r="6" spans="1:16" x14ac:dyDescent="0.3">
      <c r="D6" s="176" t="s">
        <v>246</v>
      </c>
      <c r="E6" s="176"/>
      <c r="F6" s="176"/>
      <c r="G6" s="77"/>
      <c r="K6" s="176" t="s">
        <v>245</v>
      </c>
      <c r="L6" s="176"/>
      <c r="M6" s="176"/>
    </row>
    <row r="7" spans="1:16" x14ac:dyDescent="0.3">
      <c r="D7" s="100" t="s">
        <v>202</v>
      </c>
      <c r="E7" s="91"/>
      <c r="F7" s="79" t="s">
        <v>201</v>
      </c>
      <c r="G7" s="77"/>
      <c r="H7" s="18"/>
      <c r="K7" s="80" t="s">
        <v>202</v>
      </c>
      <c r="L7" s="91"/>
      <c r="M7" s="79" t="s">
        <v>201</v>
      </c>
    </row>
    <row r="8" spans="1:16" x14ac:dyDescent="0.3">
      <c r="G8" s="77"/>
      <c r="H8" s="18"/>
    </row>
    <row r="9" spans="1:16" ht="31.5" x14ac:dyDescent="0.3">
      <c r="A9" s="63" t="s">
        <v>203</v>
      </c>
      <c r="B9" s="72" t="s">
        <v>319</v>
      </c>
      <c r="C9" s="63" t="s">
        <v>198</v>
      </c>
      <c r="D9" s="13">
        <f>'2023 Pension - Journal Entries'!C10</f>
        <v>0</v>
      </c>
      <c r="E9" s="83"/>
      <c r="F9" s="13"/>
      <c r="G9" s="77"/>
      <c r="H9" s="63" t="s">
        <v>200</v>
      </c>
      <c r="I9" s="72" t="s">
        <v>325</v>
      </c>
      <c r="J9" s="63" t="s">
        <v>194</v>
      </c>
      <c r="K9" s="13">
        <f>'2023 Pension - Journal Entries'!C16</f>
        <v>0</v>
      </c>
      <c r="L9" s="13"/>
      <c r="M9" s="13"/>
    </row>
    <row r="10" spans="1:16" x14ac:dyDescent="0.3">
      <c r="A10" s="63" t="s">
        <v>218</v>
      </c>
      <c r="B10" s="19" t="s">
        <v>320</v>
      </c>
      <c r="C10" s="75"/>
      <c r="D10" s="13"/>
      <c r="E10" s="74" t="s">
        <v>215</v>
      </c>
      <c r="F10" s="13">
        <f>'2023 Pension - Journal Entries'!D42</f>
        <v>0</v>
      </c>
      <c r="G10" s="77"/>
      <c r="H10" s="63" t="s">
        <v>218</v>
      </c>
      <c r="I10" s="19" t="s">
        <v>320</v>
      </c>
      <c r="J10" s="63" t="s">
        <v>215</v>
      </c>
      <c r="K10" s="13">
        <f>'2023 Pension - Journal Entries'!C36</f>
        <v>0</v>
      </c>
      <c r="L10" s="63" t="s">
        <v>215</v>
      </c>
      <c r="M10" s="13">
        <f>'2023 Pension - Journal Entries'!D37</f>
        <v>0</v>
      </c>
    </row>
    <row r="11" spans="1:16" ht="31.5" x14ac:dyDescent="0.3">
      <c r="A11" s="63" t="s">
        <v>235</v>
      </c>
      <c r="B11" s="19" t="s">
        <v>321</v>
      </c>
      <c r="C11" s="63" t="s">
        <v>221</v>
      </c>
      <c r="D11" s="103">
        <f>'2023 Pension - Journal Entries'!C127</f>
        <v>0</v>
      </c>
      <c r="E11" s="74"/>
      <c r="F11" s="13"/>
      <c r="G11" s="77"/>
      <c r="H11" s="63" t="s">
        <v>237</v>
      </c>
      <c r="I11" s="19" t="s">
        <v>236</v>
      </c>
      <c r="J11" s="63"/>
      <c r="K11" s="13"/>
      <c r="L11" s="63" t="s">
        <v>225</v>
      </c>
      <c r="M11" s="13">
        <f>'2023 Pension - Journal Entries'!D121</f>
        <v>0</v>
      </c>
      <c r="O11" s="178" t="s">
        <v>266</v>
      </c>
      <c r="P11" s="178"/>
    </row>
    <row r="12" spans="1:16" ht="31.5" x14ac:dyDescent="0.3">
      <c r="A12" s="63" t="s">
        <v>234</v>
      </c>
      <c r="B12" s="19" t="s">
        <v>233</v>
      </c>
      <c r="C12" s="63" t="s">
        <v>232</v>
      </c>
      <c r="D12" s="103">
        <f>'2023 Pension - Journal Entries'!C148</f>
        <v>0</v>
      </c>
      <c r="E12" s="63" t="s">
        <v>232</v>
      </c>
      <c r="F12" s="13">
        <f>'2023 Pension - Journal Entries'!D181</f>
        <v>0</v>
      </c>
      <c r="G12" s="77"/>
      <c r="H12" s="63" t="s">
        <v>195</v>
      </c>
      <c r="I12" s="72" t="s">
        <v>326</v>
      </c>
      <c r="J12" s="63" t="s">
        <v>194</v>
      </c>
      <c r="K12" s="13">
        <f>'2023 Pension - Journal Entries'!C198</f>
        <v>0</v>
      </c>
      <c r="L12" s="63"/>
      <c r="M12" s="13"/>
    </row>
    <row r="13" spans="1:16" x14ac:dyDescent="0.3">
      <c r="A13" s="63" t="s">
        <v>199</v>
      </c>
      <c r="B13" s="105" t="s">
        <v>322</v>
      </c>
      <c r="C13" s="63" t="s">
        <v>198</v>
      </c>
      <c r="D13" s="76">
        <f>'2023 Pension - Journal Entries'!C192</f>
        <v>0</v>
      </c>
      <c r="E13" s="104"/>
      <c r="F13" s="13"/>
      <c r="G13" s="77"/>
      <c r="H13" s="63" t="s">
        <v>216</v>
      </c>
      <c r="I13" s="19" t="s">
        <v>327</v>
      </c>
      <c r="J13" s="18">
        <v>3</v>
      </c>
      <c r="K13" s="97">
        <f>'2023 Pension - Journal Entries'!C217</f>
        <v>0</v>
      </c>
      <c r="L13" s="18">
        <v>3</v>
      </c>
      <c r="M13" s="13">
        <f>'2023 Pension - Journal Entries'!D218</f>
        <v>0</v>
      </c>
      <c r="O13" s="130"/>
      <c r="P13" s="129" t="s">
        <v>267</v>
      </c>
    </row>
    <row r="14" spans="1:16" ht="31.5" x14ac:dyDescent="0.3">
      <c r="A14" s="63" t="s">
        <v>216</v>
      </c>
      <c r="B14" s="19" t="s">
        <v>323</v>
      </c>
      <c r="C14" s="75"/>
      <c r="D14" s="13"/>
      <c r="E14" s="74" t="s">
        <v>215</v>
      </c>
      <c r="F14" s="13">
        <f>'2023 Pension - Journal Entries'!D223</f>
        <v>0</v>
      </c>
      <c r="G14" s="77"/>
      <c r="H14" s="18" t="s">
        <v>229</v>
      </c>
      <c r="I14" s="19" t="s">
        <v>228</v>
      </c>
      <c r="K14" s="98"/>
      <c r="L14" s="75">
        <v>4</v>
      </c>
      <c r="M14" s="14">
        <f>'2023 Pension - Journal Entries'!D259</f>
        <v>0</v>
      </c>
      <c r="O14" s="130"/>
      <c r="P14" s="129" t="s">
        <v>268</v>
      </c>
    </row>
    <row r="15" spans="1:16" ht="32.25" thickBot="1" x14ac:dyDescent="0.35">
      <c r="A15" s="63" t="s">
        <v>226</v>
      </c>
      <c r="B15" s="19" t="s">
        <v>324</v>
      </c>
      <c r="C15" s="63" t="s">
        <v>225</v>
      </c>
      <c r="D15" s="103">
        <f>'2023 Pension - Journal Entries'!C264</f>
        <v>0</v>
      </c>
      <c r="E15" s="74"/>
      <c r="F15" s="13"/>
      <c r="G15" s="77"/>
      <c r="H15" s="63"/>
      <c r="I15" s="19"/>
      <c r="J15" s="18"/>
      <c r="K15" s="102">
        <f>SUM(K9:K13)</f>
        <v>0</v>
      </c>
      <c r="L15" s="13"/>
      <c r="M15" s="102">
        <f>SUM(M9:M14)</f>
        <v>0</v>
      </c>
      <c r="O15" s="131">
        <f>SUM(O13:O14)</f>
        <v>0</v>
      </c>
    </row>
    <row r="16" spans="1:16" ht="33" thickTop="1" thickBot="1" x14ac:dyDescent="0.35">
      <c r="A16" s="63" t="s">
        <v>223</v>
      </c>
      <c r="B16" s="19" t="s">
        <v>222</v>
      </c>
      <c r="C16" s="63" t="s">
        <v>221</v>
      </c>
      <c r="D16" s="101">
        <f>'2023 Pension - Journal Entries'!C284</f>
        <v>0</v>
      </c>
      <c r="E16" s="63" t="s">
        <v>221</v>
      </c>
      <c r="F16" s="101">
        <f>'2023 Pension - Journal Entries'!D315</f>
        <v>0</v>
      </c>
      <c r="G16" s="77"/>
      <c r="H16" s="18"/>
      <c r="I16" s="8" t="s">
        <v>244</v>
      </c>
      <c r="J16" s="18"/>
      <c r="K16" s="68">
        <f>K15-M15</f>
        <v>0</v>
      </c>
    </row>
    <row r="17" spans="1:16" ht="24" customHeight="1" thickTop="1" thickBot="1" x14ac:dyDescent="0.35">
      <c r="A17" s="18"/>
      <c r="C17" s="18"/>
      <c r="D17" s="70">
        <f>SUM(D9:D16)</f>
        <v>0</v>
      </c>
      <c r="E17" s="18"/>
      <c r="F17" s="70">
        <f>SUM(F9:F16)</f>
        <v>0</v>
      </c>
      <c r="G17" s="77"/>
      <c r="H17" s="18"/>
      <c r="J17" s="18"/>
      <c r="K17" s="13"/>
      <c r="L17" s="13"/>
      <c r="M17" s="13"/>
    </row>
    <row r="18" spans="1:16" ht="17.25" thickTop="1" thickBot="1" x14ac:dyDescent="0.35">
      <c r="A18" s="18"/>
      <c r="B18" s="8" t="s">
        <v>243</v>
      </c>
      <c r="C18" s="18"/>
      <c r="D18" s="69">
        <f>D17-F17</f>
        <v>0</v>
      </c>
      <c r="E18" s="83"/>
      <c r="F18" s="13"/>
      <c r="G18" s="77"/>
      <c r="H18" s="18"/>
      <c r="J18" s="18"/>
      <c r="K18" s="174" t="s">
        <v>242</v>
      </c>
      <c r="L18" s="174"/>
      <c r="M18" s="174"/>
    </row>
    <row r="19" spans="1:16" ht="16.5" thickTop="1" x14ac:dyDescent="0.3">
      <c r="A19" s="18"/>
      <c r="C19" s="18"/>
      <c r="E19" s="18"/>
      <c r="G19" s="77"/>
      <c r="H19" s="18"/>
      <c r="J19" s="18"/>
      <c r="K19" s="177" t="s">
        <v>241</v>
      </c>
      <c r="L19" s="177"/>
      <c r="M19" s="177"/>
    </row>
    <row r="20" spans="1:16" x14ac:dyDescent="0.3">
      <c r="A20" s="18"/>
      <c r="C20" s="18"/>
      <c r="D20" s="169" t="s">
        <v>240</v>
      </c>
      <c r="E20" s="169"/>
      <c r="F20" s="169"/>
      <c r="G20" s="77"/>
      <c r="H20" s="18"/>
      <c r="J20" s="18"/>
      <c r="K20" s="17"/>
      <c r="L20" s="17"/>
      <c r="M20" s="17"/>
    </row>
    <row r="21" spans="1:16" x14ac:dyDescent="0.3">
      <c r="A21" s="18"/>
      <c r="C21" s="18"/>
      <c r="D21" s="183" t="s">
        <v>239</v>
      </c>
      <c r="E21" s="183"/>
      <c r="F21" s="183"/>
      <c r="G21" s="77"/>
      <c r="H21" s="18"/>
      <c r="J21" s="18"/>
      <c r="K21" s="100" t="s">
        <v>202</v>
      </c>
      <c r="L21" s="91"/>
      <c r="M21" s="79" t="s">
        <v>201</v>
      </c>
    </row>
    <row r="22" spans="1:16" x14ac:dyDescent="0.3">
      <c r="A22" s="18"/>
      <c r="C22" s="18"/>
      <c r="D22" s="80" t="s">
        <v>202</v>
      </c>
      <c r="E22" s="79"/>
      <c r="F22" s="79" t="s">
        <v>201</v>
      </c>
      <c r="G22" s="77"/>
      <c r="H22" s="18"/>
      <c r="J22" s="18"/>
    </row>
    <row r="23" spans="1:16" ht="31.5" x14ac:dyDescent="0.3">
      <c r="A23" s="18"/>
      <c r="C23" s="18"/>
      <c r="G23" s="77"/>
      <c r="H23" s="63" t="s">
        <v>200</v>
      </c>
      <c r="I23" s="72" t="s">
        <v>325</v>
      </c>
      <c r="J23" s="18"/>
      <c r="L23" s="63" t="s">
        <v>194</v>
      </c>
      <c r="M23" s="13">
        <f>'2023 Pension - Journal Entries'!D17</f>
        <v>0</v>
      </c>
    </row>
    <row r="24" spans="1:16" x14ac:dyDescent="0.3">
      <c r="A24" s="63" t="s">
        <v>218</v>
      </c>
      <c r="B24" s="19" t="s">
        <v>320</v>
      </c>
      <c r="C24" s="63" t="s">
        <v>215</v>
      </c>
      <c r="D24" s="71">
        <f>'2023 Allocations'!F39</f>
        <v>0</v>
      </c>
      <c r="E24" s="71"/>
      <c r="G24" s="77"/>
      <c r="H24" s="63" t="s">
        <v>218</v>
      </c>
      <c r="I24" s="1" t="s">
        <v>320</v>
      </c>
      <c r="J24" s="63" t="s">
        <v>215</v>
      </c>
      <c r="K24" s="13">
        <f>'2023 Pension - Journal Entries'!C38</f>
        <v>0</v>
      </c>
      <c r="L24" s="63" t="s">
        <v>215</v>
      </c>
      <c r="M24" s="13">
        <f>'2023 Pension - Journal Entries'!D39</f>
        <v>0</v>
      </c>
    </row>
    <row r="25" spans="1:16" ht="31.5" x14ac:dyDescent="0.3">
      <c r="A25" s="63" t="s">
        <v>214</v>
      </c>
      <c r="B25" s="19" t="s">
        <v>328</v>
      </c>
      <c r="C25" s="63" t="s">
        <v>213</v>
      </c>
      <c r="D25" s="73">
        <f>'2023 Allocations'!F137</f>
        <v>0</v>
      </c>
      <c r="E25" s="73"/>
      <c r="G25" s="77"/>
      <c r="H25" s="63" t="s">
        <v>237</v>
      </c>
      <c r="I25" s="19" t="s">
        <v>236</v>
      </c>
      <c r="J25" s="63" t="s">
        <v>225</v>
      </c>
      <c r="K25" s="13">
        <f>'2023 Pension - Journal Entries'!C122</f>
        <v>0</v>
      </c>
      <c r="L25" s="63"/>
      <c r="M25" s="13"/>
      <c r="O25" s="178" t="s">
        <v>266</v>
      </c>
      <c r="P25" s="178"/>
    </row>
    <row r="26" spans="1:16" ht="31.5" x14ac:dyDescent="0.3">
      <c r="A26" s="63" t="s">
        <v>211</v>
      </c>
      <c r="B26" s="99" t="s">
        <v>329</v>
      </c>
      <c r="C26" s="94"/>
      <c r="D26" s="73"/>
      <c r="E26" s="63" t="s">
        <v>210</v>
      </c>
      <c r="F26" s="73">
        <f>'2023 Allocations'!F124</f>
        <v>0</v>
      </c>
      <c r="G26" s="77"/>
      <c r="H26" s="63" t="s">
        <v>195</v>
      </c>
      <c r="I26" s="72" t="s">
        <v>238</v>
      </c>
      <c r="J26" s="63"/>
      <c r="K26" s="13"/>
      <c r="L26" s="63" t="s">
        <v>194</v>
      </c>
      <c r="M26" s="13">
        <f>'2023 Pension - Journal Entries'!D199</f>
        <v>0</v>
      </c>
    </row>
    <row r="27" spans="1:16" ht="31.5" x14ac:dyDescent="0.3">
      <c r="A27" s="63" t="s">
        <v>237</v>
      </c>
      <c r="B27" s="99" t="s">
        <v>236</v>
      </c>
      <c r="C27" s="63" t="s">
        <v>225</v>
      </c>
      <c r="D27" s="73">
        <f>'2023 Allocations'!F40</f>
        <v>0</v>
      </c>
      <c r="E27" s="63"/>
      <c r="F27" s="73"/>
      <c r="G27" s="77"/>
      <c r="H27" s="63" t="s">
        <v>216</v>
      </c>
      <c r="I27" s="19" t="s">
        <v>327</v>
      </c>
      <c r="J27" s="63">
        <v>3</v>
      </c>
      <c r="K27" s="13">
        <f>'2023 Pension - Journal Entries'!C219</f>
        <v>0</v>
      </c>
      <c r="L27" s="63">
        <v>3</v>
      </c>
      <c r="M27" s="13">
        <f>'2023 Pension - Journal Entries'!D220</f>
        <v>0</v>
      </c>
      <c r="O27" s="130"/>
      <c r="P27" s="129" t="s">
        <v>267</v>
      </c>
    </row>
    <row r="28" spans="1:16" ht="31.5" x14ac:dyDescent="0.3">
      <c r="A28" s="63" t="s">
        <v>235</v>
      </c>
      <c r="B28" s="19" t="s">
        <v>330</v>
      </c>
      <c r="C28" s="75"/>
      <c r="D28" s="73"/>
      <c r="E28" s="63" t="s">
        <v>221</v>
      </c>
      <c r="F28" s="76">
        <f>'2023 Allocations'!F41</f>
        <v>0</v>
      </c>
      <c r="G28" s="77"/>
      <c r="H28" s="18" t="s">
        <v>229</v>
      </c>
      <c r="I28" s="19" t="s">
        <v>228</v>
      </c>
      <c r="J28" s="75">
        <v>4</v>
      </c>
      <c r="K28" s="98">
        <f>'2023 Pension - Journal Entries'!C258</f>
        <v>0</v>
      </c>
      <c r="L28" s="63"/>
      <c r="M28" s="14"/>
      <c r="O28" s="130"/>
      <c r="P28" s="129" t="s">
        <v>268</v>
      </c>
    </row>
    <row r="29" spans="1:16" ht="32.25" thickBot="1" x14ac:dyDescent="0.35">
      <c r="A29" s="63" t="s">
        <v>234</v>
      </c>
      <c r="B29" s="19" t="s">
        <v>233</v>
      </c>
      <c r="C29" s="63" t="s">
        <v>232</v>
      </c>
      <c r="D29" s="73">
        <f>'2023 Allocations'!F42</f>
        <v>0</v>
      </c>
      <c r="E29" s="63"/>
      <c r="F29" s="76"/>
      <c r="G29" s="77"/>
      <c r="H29" s="18"/>
      <c r="J29" s="18"/>
      <c r="K29" s="84">
        <f>SUM(K23:K28)</f>
        <v>0</v>
      </c>
      <c r="L29" s="97"/>
      <c r="M29" s="84">
        <f>SUM(M23:M28)</f>
        <v>0</v>
      </c>
      <c r="O29" s="131">
        <f>SUM(O27:O28)</f>
        <v>0</v>
      </c>
    </row>
    <row r="30" spans="1:16" ht="17.25" thickTop="1" thickBot="1" x14ac:dyDescent="0.35">
      <c r="A30" s="63" t="s">
        <v>197</v>
      </c>
      <c r="B30" s="19" t="s">
        <v>331</v>
      </c>
      <c r="C30" s="63" t="s">
        <v>196</v>
      </c>
      <c r="D30" s="73">
        <f>'2023 Allocations'!F303</f>
        <v>0</v>
      </c>
      <c r="E30" s="93"/>
      <c r="G30" s="77"/>
      <c r="H30" s="18"/>
      <c r="I30" s="8" t="s">
        <v>231</v>
      </c>
      <c r="J30" s="18"/>
      <c r="K30" s="96"/>
      <c r="L30" s="96"/>
      <c r="M30" s="95">
        <f>M29-K29</f>
        <v>0</v>
      </c>
    </row>
    <row r="31" spans="1:16" ht="16.5" thickTop="1" x14ac:dyDescent="0.3">
      <c r="A31" s="63" t="s">
        <v>193</v>
      </c>
      <c r="B31" s="99" t="s">
        <v>332</v>
      </c>
      <c r="C31" s="94"/>
      <c r="E31" s="63" t="s">
        <v>192</v>
      </c>
      <c r="F31" s="73">
        <f>'2023 Allocations'!F290</f>
        <v>0</v>
      </c>
      <c r="G31" s="77"/>
      <c r="H31" s="18"/>
      <c r="J31" s="18"/>
      <c r="K31" s="13"/>
    </row>
    <row r="32" spans="1:16" x14ac:dyDescent="0.3">
      <c r="A32" s="63" t="s">
        <v>216</v>
      </c>
      <c r="B32" s="19" t="s">
        <v>327</v>
      </c>
      <c r="C32" s="63">
        <v>3</v>
      </c>
      <c r="D32" s="73">
        <f>'2023 Allocations'!F185</f>
        <v>0</v>
      </c>
      <c r="E32" s="93"/>
      <c r="G32" s="77"/>
      <c r="H32" s="18"/>
      <c r="J32" s="18"/>
      <c r="K32" s="169" t="s">
        <v>230</v>
      </c>
      <c r="L32" s="169"/>
      <c r="M32" s="169"/>
    </row>
    <row r="33" spans="1:16" ht="31.5" x14ac:dyDescent="0.3">
      <c r="A33" s="63" t="s">
        <v>229</v>
      </c>
      <c r="B33" s="19" t="s">
        <v>228</v>
      </c>
      <c r="C33" s="63">
        <v>4</v>
      </c>
      <c r="D33" s="87">
        <f>'2023 Allocations'!F186</f>
        <v>0</v>
      </c>
      <c r="E33" s="63"/>
      <c r="G33" s="77"/>
      <c r="H33" s="18"/>
      <c r="J33" s="18"/>
      <c r="K33" s="175" t="s">
        <v>227</v>
      </c>
      <c r="L33" s="175"/>
      <c r="M33" s="175"/>
    </row>
    <row r="34" spans="1:16" ht="31.5" x14ac:dyDescent="0.3">
      <c r="A34" s="63" t="s">
        <v>226</v>
      </c>
      <c r="B34" s="19" t="s">
        <v>324</v>
      </c>
      <c r="C34" s="63"/>
      <c r="D34" s="73"/>
      <c r="E34" s="63" t="s">
        <v>225</v>
      </c>
      <c r="F34" s="76">
        <f>'2023 Allocations'!F187</f>
        <v>0</v>
      </c>
      <c r="G34" s="77"/>
      <c r="H34" s="18"/>
      <c r="J34" s="18"/>
      <c r="K34" s="176" t="s">
        <v>224</v>
      </c>
      <c r="L34" s="176"/>
      <c r="M34" s="176"/>
    </row>
    <row r="35" spans="1:16" ht="31.5" x14ac:dyDescent="0.3">
      <c r="A35" s="63" t="s">
        <v>223</v>
      </c>
      <c r="B35" s="19" t="s">
        <v>222</v>
      </c>
      <c r="C35" s="63" t="s">
        <v>221</v>
      </c>
      <c r="D35" s="92">
        <f>'2023 Allocations'!F188</f>
        <v>0</v>
      </c>
      <c r="E35" s="63"/>
      <c r="G35" s="77"/>
      <c r="H35" s="18"/>
      <c r="J35" s="18"/>
      <c r="K35" s="80" t="s">
        <v>202</v>
      </c>
      <c r="L35" s="91"/>
      <c r="M35" s="79" t="s">
        <v>201</v>
      </c>
    </row>
    <row r="36" spans="1:16" ht="28.9" customHeight="1" thickBot="1" x14ac:dyDescent="0.35">
      <c r="A36" s="18"/>
      <c r="C36" s="18"/>
      <c r="D36" s="90">
        <f>SUM(D24:D35)</f>
        <v>0</v>
      </c>
      <c r="E36" s="67"/>
      <c r="F36" s="90">
        <f>SUM(F24:F35)</f>
        <v>0</v>
      </c>
      <c r="G36" s="77"/>
      <c r="H36" s="18"/>
      <c r="J36" s="18"/>
      <c r="K36" s="89"/>
      <c r="L36" s="89"/>
      <c r="M36" s="89"/>
    </row>
    <row r="37" spans="1:16" ht="17.25" thickTop="1" thickBot="1" x14ac:dyDescent="0.35">
      <c r="A37" s="18"/>
      <c r="B37" s="8" t="s">
        <v>220</v>
      </c>
      <c r="C37" s="18"/>
      <c r="D37" s="67"/>
      <c r="E37" s="67"/>
      <c r="F37" s="133">
        <f>F36-D36</f>
        <v>0</v>
      </c>
      <c r="G37" s="77"/>
      <c r="H37" s="18"/>
      <c r="J37" s="18"/>
      <c r="O37" s="179" t="s">
        <v>269</v>
      </c>
      <c r="P37" s="179"/>
    </row>
    <row r="38" spans="1:16" ht="32.25" thickTop="1" x14ac:dyDescent="0.3">
      <c r="A38" s="18"/>
      <c r="C38" s="18"/>
      <c r="G38" s="77"/>
      <c r="H38" s="63" t="s">
        <v>200</v>
      </c>
      <c r="I38" s="72" t="s">
        <v>325</v>
      </c>
      <c r="J38" s="75"/>
      <c r="L38" s="63" t="s">
        <v>194</v>
      </c>
      <c r="M38" s="73">
        <f>'2023 Pension - Journal Entries'!D15</f>
        <v>0</v>
      </c>
      <c r="O38" s="180" t="s">
        <v>270</v>
      </c>
      <c r="P38" s="180"/>
    </row>
    <row r="39" spans="1:16" ht="21" customHeight="1" x14ac:dyDescent="0.3">
      <c r="A39" s="18"/>
      <c r="C39" s="18"/>
      <c r="D39" s="169" t="s">
        <v>219</v>
      </c>
      <c r="E39" s="169"/>
      <c r="F39" s="169"/>
      <c r="G39" s="77"/>
      <c r="H39" s="63" t="s">
        <v>218</v>
      </c>
      <c r="I39" s="19" t="s">
        <v>320</v>
      </c>
      <c r="J39" s="88" t="s">
        <v>215</v>
      </c>
      <c r="K39" s="73">
        <f>'2023 Pension - Journal Entries'!C40</f>
        <v>0</v>
      </c>
      <c r="L39" s="88" t="s">
        <v>215</v>
      </c>
      <c r="M39" s="87">
        <f>'2023 Pension - Journal Entries'!D41</f>
        <v>0</v>
      </c>
      <c r="O39" s="130"/>
      <c r="P39" s="129" t="s">
        <v>267</v>
      </c>
    </row>
    <row r="40" spans="1:16" ht="21.6" customHeight="1" x14ac:dyDescent="0.3">
      <c r="A40" s="18"/>
      <c r="C40" s="18"/>
      <c r="D40" s="171" t="s">
        <v>217</v>
      </c>
      <c r="E40" s="171"/>
      <c r="F40" s="171"/>
      <c r="G40" s="77"/>
      <c r="H40" s="63" t="s">
        <v>195</v>
      </c>
      <c r="I40" s="72" t="s">
        <v>333</v>
      </c>
      <c r="J40" s="75"/>
      <c r="L40" s="63" t="s">
        <v>194</v>
      </c>
      <c r="M40" s="73">
        <f>'2023 Pension - Journal Entries'!D197</f>
        <v>0</v>
      </c>
      <c r="O40" s="130"/>
      <c r="P40" s="129" t="s">
        <v>268</v>
      </c>
    </row>
    <row r="41" spans="1:16" x14ac:dyDescent="0.3">
      <c r="A41" s="18"/>
      <c r="C41" s="18"/>
      <c r="D41" s="80" t="s">
        <v>202</v>
      </c>
      <c r="E41" s="79"/>
      <c r="F41" s="79" t="s">
        <v>201</v>
      </c>
      <c r="G41" s="77"/>
      <c r="H41" s="63" t="s">
        <v>216</v>
      </c>
      <c r="I41" s="19" t="s">
        <v>327</v>
      </c>
      <c r="J41" s="63" t="s">
        <v>215</v>
      </c>
      <c r="K41" s="86">
        <f>'2023 Pension - Journal Entries'!C221</f>
        <v>0</v>
      </c>
      <c r="L41" s="63" t="s">
        <v>215</v>
      </c>
      <c r="M41" s="14">
        <f>'2023 Pension - Journal Entries'!D222</f>
        <v>0</v>
      </c>
      <c r="O41" s="131">
        <f>SUM(O39:O40)</f>
        <v>0</v>
      </c>
    </row>
    <row r="42" spans="1:16" ht="46.15" customHeight="1" thickBot="1" x14ac:dyDescent="0.35">
      <c r="A42" s="18"/>
      <c r="C42" s="18"/>
      <c r="G42" s="77"/>
      <c r="H42" s="18"/>
      <c r="J42" s="18"/>
      <c r="K42" s="84">
        <f>SUM(K38:K41)</f>
        <v>0</v>
      </c>
      <c r="L42" s="85"/>
      <c r="M42" s="84">
        <f>SUM(M38:M41)</f>
        <v>0</v>
      </c>
    </row>
    <row r="43" spans="1:16" ht="15.6" customHeight="1" thickTop="1" thickBot="1" x14ac:dyDescent="0.35">
      <c r="A43" s="63" t="s">
        <v>214</v>
      </c>
      <c r="B43" s="19" t="s">
        <v>334</v>
      </c>
      <c r="C43" s="75"/>
      <c r="E43" s="63" t="s">
        <v>213</v>
      </c>
      <c r="F43" s="73">
        <f>'2023 Allocations'!F137</f>
        <v>0</v>
      </c>
      <c r="G43" s="77"/>
      <c r="H43" s="18"/>
      <c r="I43" s="8" t="s">
        <v>212</v>
      </c>
      <c r="J43" s="18"/>
      <c r="K43" s="13"/>
      <c r="L43" s="83"/>
      <c r="M43" s="69">
        <f>M42-K42</f>
        <v>0</v>
      </c>
      <c r="O43" s="132" t="s">
        <v>271</v>
      </c>
    </row>
    <row r="44" spans="1:16" ht="16.5" thickTop="1" x14ac:dyDescent="0.3">
      <c r="A44" s="63" t="s">
        <v>211</v>
      </c>
      <c r="B44" s="99" t="s">
        <v>335</v>
      </c>
      <c r="C44" s="63" t="s">
        <v>210</v>
      </c>
      <c r="D44" s="73">
        <f>'2023 Allocations'!F124</f>
        <v>0</v>
      </c>
      <c r="E44" s="62"/>
      <c r="F44" s="30"/>
      <c r="G44" s="77"/>
      <c r="H44" s="18"/>
      <c r="J44" s="18"/>
    </row>
    <row r="45" spans="1:16" ht="16.5" thickBot="1" x14ac:dyDescent="0.35">
      <c r="A45" s="18"/>
      <c r="C45" s="18"/>
      <c r="D45" s="82">
        <f>SUM(D43:D44)</f>
        <v>0</v>
      </c>
      <c r="F45" s="82">
        <f>SUM(F43:F44)</f>
        <v>0</v>
      </c>
      <c r="G45" s="77"/>
      <c r="H45" s="18"/>
      <c r="J45" s="18"/>
      <c r="K45" s="169" t="s">
        <v>209</v>
      </c>
      <c r="L45" s="169"/>
      <c r="M45" s="169"/>
    </row>
    <row r="46" spans="1:16" ht="17.25" thickTop="1" thickBot="1" x14ac:dyDescent="0.35">
      <c r="A46" s="63"/>
      <c r="B46" s="8" t="s">
        <v>208</v>
      </c>
      <c r="C46" s="75"/>
      <c r="D46" s="134">
        <f>D45-F45</f>
        <v>0</v>
      </c>
      <c r="F46" s="13"/>
      <c r="G46" s="77"/>
      <c r="H46" s="18"/>
      <c r="J46" s="18"/>
      <c r="K46" s="172" t="s">
        <v>207</v>
      </c>
      <c r="L46" s="172"/>
      <c r="M46" s="172"/>
    </row>
    <row r="47" spans="1:16" ht="16.5" thickTop="1" x14ac:dyDescent="0.3">
      <c r="A47" s="18"/>
      <c r="C47" s="18"/>
      <c r="G47" s="77"/>
      <c r="H47" s="18"/>
      <c r="J47" s="18"/>
      <c r="K47" s="81"/>
      <c r="L47" s="81"/>
      <c r="M47" s="81"/>
    </row>
    <row r="48" spans="1:16" x14ac:dyDescent="0.3">
      <c r="A48" s="63"/>
      <c r="C48" s="18"/>
      <c r="D48" s="169" t="s">
        <v>206</v>
      </c>
      <c r="E48" s="169"/>
      <c r="F48" s="169"/>
      <c r="G48" s="77"/>
      <c r="H48" s="18"/>
      <c r="J48" s="18"/>
      <c r="K48" s="80" t="s">
        <v>202</v>
      </c>
      <c r="L48" s="79"/>
      <c r="M48" s="79" t="s">
        <v>201</v>
      </c>
    </row>
    <row r="49" spans="1:15" x14ac:dyDescent="0.3">
      <c r="A49" s="18"/>
      <c r="C49" s="18"/>
      <c r="D49" s="170" t="s">
        <v>205</v>
      </c>
      <c r="E49" s="170"/>
      <c r="F49" s="170"/>
      <c r="G49" s="77"/>
      <c r="H49" s="18"/>
      <c r="J49" s="18"/>
    </row>
    <row r="50" spans="1:15" ht="31.5" x14ac:dyDescent="0.3">
      <c r="A50" s="18"/>
      <c r="C50" s="18"/>
      <c r="D50" s="169" t="s">
        <v>204</v>
      </c>
      <c r="E50" s="169"/>
      <c r="F50" s="169"/>
      <c r="G50" s="77"/>
      <c r="H50" s="63" t="s">
        <v>203</v>
      </c>
      <c r="I50" s="72" t="s">
        <v>319</v>
      </c>
      <c r="J50" s="63"/>
      <c r="K50" s="13"/>
      <c r="L50" s="63" t="s">
        <v>198</v>
      </c>
      <c r="M50" s="13">
        <f>'2023 Pension - Journal Entries'!D11</f>
        <v>0</v>
      </c>
    </row>
    <row r="51" spans="1:15" x14ac:dyDescent="0.3">
      <c r="A51" s="18"/>
      <c r="C51" s="18"/>
      <c r="D51" s="80" t="s">
        <v>202</v>
      </c>
      <c r="E51" s="79"/>
      <c r="F51" s="79" t="s">
        <v>201</v>
      </c>
      <c r="G51" s="77"/>
      <c r="H51" s="63" t="s">
        <v>200</v>
      </c>
      <c r="I51" s="72" t="s">
        <v>336</v>
      </c>
      <c r="J51" s="63" t="s">
        <v>194</v>
      </c>
      <c r="K51" s="71">
        <f>'2023 Pension - Journal Entries'!C14</f>
        <v>0</v>
      </c>
      <c r="L51" s="78"/>
    </row>
    <row r="52" spans="1:15" ht="31.5" x14ac:dyDescent="0.3">
      <c r="A52" s="18"/>
      <c r="C52" s="18"/>
      <c r="G52" s="77"/>
      <c r="H52" s="63" t="s">
        <v>199</v>
      </c>
      <c r="I52" s="72" t="s">
        <v>337</v>
      </c>
      <c r="J52" s="75"/>
      <c r="L52" s="63" t="s">
        <v>198</v>
      </c>
      <c r="M52" s="76">
        <f>'2023 Pension - Journal Entries'!D193</f>
        <v>0</v>
      </c>
    </row>
    <row r="53" spans="1:15" x14ac:dyDescent="0.3">
      <c r="A53" s="63" t="s">
        <v>197</v>
      </c>
      <c r="B53" s="19" t="s">
        <v>331</v>
      </c>
      <c r="C53" s="75"/>
      <c r="E53" s="74" t="s">
        <v>196</v>
      </c>
      <c r="F53" s="73">
        <f>'2023 Allocations'!F303</f>
        <v>0</v>
      </c>
      <c r="H53" s="63" t="s">
        <v>195</v>
      </c>
      <c r="I53" s="72" t="s">
        <v>333</v>
      </c>
      <c r="J53" s="63" t="s">
        <v>194</v>
      </c>
      <c r="K53" s="71">
        <f>'2023 Pension - Journal Entries'!C196</f>
        <v>0</v>
      </c>
      <c r="L53" s="71"/>
    </row>
    <row r="54" spans="1:15" x14ac:dyDescent="0.3">
      <c r="A54" s="63" t="s">
        <v>193</v>
      </c>
      <c r="B54" s="99" t="s">
        <v>332</v>
      </c>
      <c r="C54" s="63" t="s">
        <v>192</v>
      </c>
      <c r="D54" s="14">
        <f>'2023 Allocations'!F290</f>
        <v>0</v>
      </c>
      <c r="E54" s="13"/>
      <c r="F54" s="30"/>
      <c r="H54" s="18"/>
      <c r="I54" s="21" t="s">
        <v>191</v>
      </c>
      <c r="J54" s="18"/>
      <c r="K54" s="30"/>
      <c r="M54" s="121">
        <f>F37-D46-D56</f>
        <v>0</v>
      </c>
      <c r="O54" s="136" t="s">
        <v>272</v>
      </c>
    </row>
    <row r="55" spans="1:15" ht="16.5" thickBot="1" x14ac:dyDescent="0.35">
      <c r="A55" s="18"/>
      <c r="C55" s="18"/>
      <c r="D55" s="70">
        <f>SUM(D53:D54)</f>
        <v>0</v>
      </c>
      <c r="E55" s="13"/>
      <c r="F55" s="70">
        <f>SUM(F53:F54)</f>
        <v>0</v>
      </c>
      <c r="H55" s="18"/>
      <c r="J55" s="18"/>
      <c r="K55" s="70">
        <f>SUM(K50:K54)</f>
        <v>0</v>
      </c>
      <c r="M55" s="70">
        <f>SUM(M50:M54)</f>
        <v>0</v>
      </c>
    </row>
    <row r="56" spans="1:15" ht="17.25" thickTop="1" thickBot="1" x14ac:dyDescent="0.35">
      <c r="A56" s="18"/>
      <c r="B56" s="8" t="s">
        <v>190</v>
      </c>
      <c r="C56" s="18"/>
      <c r="D56" s="135">
        <f>D55-F55</f>
        <v>0</v>
      </c>
      <c r="H56" s="18"/>
      <c r="I56" s="8" t="s">
        <v>189</v>
      </c>
      <c r="J56" s="18"/>
      <c r="K56" s="68">
        <f>K55-M55</f>
        <v>0</v>
      </c>
      <c r="L56" s="13"/>
      <c r="M56" s="67"/>
    </row>
    <row r="57" spans="1:15" ht="16.5" thickTop="1" x14ac:dyDescent="0.3">
      <c r="A57" s="18"/>
      <c r="C57" s="18"/>
      <c r="H57" s="18"/>
      <c r="J57" s="18"/>
    </row>
    <row r="58" spans="1:15" x14ac:dyDescent="0.3">
      <c r="A58" s="18"/>
      <c r="B58" s="31" t="s">
        <v>188</v>
      </c>
      <c r="C58" s="18"/>
      <c r="H58" s="18"/>
      <c r="J58" s="18"/>
    </row>
    <row r="59" spans="1:15" x14ac:dyDescent="0.3">
      <c r="A59" s="18"/>
      <c r="B59" s="1" t="s">
        <v>187</v>
      </c>
      <c r="C59" s="18"/>
      <c r="D59" s="59">
        <f>D18</f>
        <v>0</v>
      </c>
      <c r="H59" s="18"/>
      <c r="J59" s="18"/>
    </row>
    <row r="60" spans="1:15" x14ac:dyDescent="0.3">
      <c r="A60" s="18"/>
      <c r="B60" s="1" t="s">
        <v>186</v>
      </c>
      <c r="C60" s="18"/>
      <c r="D60" s="59">
        <f>K16</f>
        <v>0</v>
      </c>
      <c r="F60" s="3"/>
      <c r="H60" s="18"/>
      <c r="J60" s="18"/>
    </row>
    <row r="61" spans="1:15" x14ac:dyDescent="0.3">
      <c r="A61" s="18"/>
      <c r="B61" s="1" t="s">
        <v>185</v>
      </c>
      <c r="C61" s="18"/>
      <c r="D61" s="59">
        <f>M30*-1</f>
        <v>0</v>
      </c>
      <c r="F61" s="66"/>
      <c r="H61" s="18"/>
      <c r="J61" s="18"/>
    </row>
    <row r="62" spans="1:15" x14ac:dyDescent="0.3">
      <c r="A62" s="18"/>
      <c r="B62" s="1" t="s">
        <v>184</v>
      </c>
      <c r="C62" s="18"/>
      <c r="D62" s="59">
        <f>M43*-1</f>
        <v>0</v>
      </c>
      <c r="H62" s="18"/>
      <c r="J62" s="18"/>
    </row>
    <row r="63" spans="1:15" x14ac:dyDescent="0.3">
      <c r="A63" s="18"/>
      <c r="B63" s="1" t="s">
        <v>183</v>
      </c>
      <c r="C63" s="18"/>
      <c r="D63" s="65">
        <f>K56</f>
        <v>0</v>
      </c>
      <c r="H63" s="18"/>
      <c r="J63" s="18"/>
    </row>
    <row r="64" spans="1:15" x14ac:dyDescent="0.3">
      <c r="A64" s="18"/>
      <c r="C64" s="18"/>
      <c r="H64" s="18"/>
      <c r="J64" s="18"/>
    </row>
    <row r="65" spans="1:10" ht="16.5" thickBot="1" x14ac:dyDescent="0.35">
      <c r="A65" s="18"/>
      <c r="B65" s="1" t="s">
        <v>182</v>
      </c>
      <c r="C65" s="18"/>
      <c r="D65" s="64">
        <f>SUM(D59:D64)</f>
        <v>0</v>
      </c>
      <c r="H65" s="18"/>
      <c r="J65" s="18"/>
    </row>
    <row r="66" spans="1:10" ht="16.5" thickTop="1" x14ac:dyDescent="0.3">
      <c r="A66" s="18"/>
      <c r="C66" s="18"/>
      <c r="H66" s="18"/>
      <c r="J66" s="18"/>
    </row>
    <row r="67" spans="1:10" x14ac:dyDescent="0.3">
      <c r="A67" s="18"/>
      <c r="C67" s="18"/>
      <c r="H67" s="18"/>
      <c r="J67" s="18"/>
    </row>
    <row r="68" spans="1:10" x14ac:dyDescent="0.3">
      <c r="A68" s="18"/>
      <c r="C68" s="18"/>
      <c r="H68" s="18"/>
    </row>
    <row r="69" spans="1:10" x14ac:dyDescent="0.3">
      <c r="A69" s="18"/>
      <c r="C69" s="18"/>
      <c r="H69" s="18"/>
    </row>
    <row r="70" spans="1:10" x14ac:dyDescent="0.3">
      <c r="A70" s="18"/>
      <c r="C70" s="18"/>
      <c r="H70" s="18"/>
    </row>
    <row r="71" spans="1:10" x14ac:dyDescent="0.3">
      <c r="A71" s="18"/>
      <c r="H71" s="18"/>
    </row>
    <row r="72" spans="1:10" x14ac:dyDescent="0.3">
      <c r="A72" s="18"/>
      <c r="H72" s="18"/>
    </row>
    <row r="73" spans="1:10" x14ac:dyDescent="0.3">
      <c r="A73" s="18"/>
      <c r="H73" s="18"/>
    </row>
    <row r="74" spans="1:10" x14ac:dyDescent="0.3">
      <c r="A74" s="18"/>
      <c r="H74" s="18"/>
    </row>
    <row r="75" spans="1:10" x14ac:dyDescent="0.3">
      <c r="A75" s="63"/>
      <c r="H75" s="18"/>
    </row>
    <row r="76" spans="1:10" x14ac:dyDescent="0.3">
      <c r="A76" s="63"/>
      <c r="H76" s="18"/>
    </row>
    <row r="77" spans="1:10" x14ac:dyDescent="0.3">
      <c r="A77" s="18"/>
      <c r="H77" s="18"/>
    </row>
    <row r="78" spans="1:10" x14ac:dyDescent="0.3">
      <c r="A78" s="18"/>
      <c r="H78" s="18"/>
    </row>
    <row r="79" spans="1:10" x14ac:dyDescent="0.3">
      <c r="A79" s="18"/>
    </row>
    <row r="94" spans="1:1" x14ac:dyDescent="0.3">
      <c r="A94" s="62"/>
    </row>
  </sheetData>
  <mergeCells count="26">
    <mergeCell ref="O11:P11"/>
    <mergeCell ref="O25:P25"/>
    <mergeCell ref="O37:P37"/>
    <mergeCell ref="O38:P38"/>
    <mergeCell ref="A1:M1"/>
    <mergeCell ref="A2:M2"/>
    <mergeCell ref="D20:F20"/>
    <mergeCell ref="D21:F21"/>
    <mergeCell ref="D39:F39"/>
    <mergeCell ref="D4:F4"/>
    <mergeCell ref="K18:M18"/>
    <mergeCell ref="K32:M32"/>
    <mergeCell ref="K33:M33"/>
    <mergeCell ref="K34:M34"/>
    <mergeCell ref="K19:M19"/>
    <mergeCell ref="K4:M4"/>
    <mergeCell ref="D5:F5"/>
    <mergeCell ref="K5:M5"/>
    <mergeCell ref="D6:F6"/>
    <mergeCell ref="K6:M6"/>
    <mergeCell ref="D48:F48"/>
    <mergeCell ref="D49:F49"/>
    <mergeCell ref="D50:F50"/>
    <mergeCell ref="D40:F40"/>
    <mergeCell ref="K45:M45"/>
    <mergeCell ref="K46:M46"/>
  </mergeCells>
  <pageMargins left="0.4" right="0.35" top="0.5" bottom="0.25" header="0.3" footer="0.05"/>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577F65-FFCF-4760-8D3B-A1730ED54D70}"/>
</file>

<file path=customXml/itemProps2.xml><?xml version="1.0" encoding="utf-8"?>
<ds:datastoreItem xmlns:ds="http://schemas.openxmlformats.org/officeDocument/2006/customXml" ds:itemID="{341B7BE1-EA81-4AF0-B8B8-94D23C0C1D10}"/>
</file>

<file path=customXml/itemProps3.xml><?xml version="1.0" encoding="utf-8"?>
<ds:datastoreItem xmlns:ds="http://schemas.openxmlformats.org/officeDocument/2006/customXml" ds:itemID="{E9279966-1665-4213-82FB-C8AE22FE64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2023 Allocations</vt:lpstr>
      <vt:lpstr>2023 Pension - Journal Entries</vt:lpstr>
      <vt:lpstr>2023 T Accounts</vt:lpstr>
      <vt:lpstr>'2023 Allocations'!Print_Area</vt:lpstr>
      <vt:lpstr>'2023 Pension - Journal Entries'!Print_Titles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Debara Montgomery</cp:lastModifiedBy>
  <cp:lastPrinted>2020-04-09T02:38:36Z</cp:lastPrinted>
  <dcterms:created xsi:type="dcterms:W3CDTF">2016-07-29T23:44:59Z</dcterms:created>
  <dcterms:modified xsi:type="dcterms:W3CDTF">2023-07-05T22:21:26Z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