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75" windowHeight="7680" activeTab="1"/>
  </bookViews>
  <sheets>
    <sheet name="Sample Set-Aside" sheetId="1" r:id="rId1"/>
    <sheet name="Blank Templat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2" l="1"/>
  <c r="C19" i="2"/>
  <c r="C13" i="2"/>
  <c r="C9" i="2"/>
  <c r="P33" i="2"/>
  <c r="N33" i="2"/>
  <c r="L33" i="2"/>
  <c r="O33" i="2" s="1"/>
  <c r="J33" i="2"/>
  <c r="I33" i="2"/>
  <c r="D33" i="2"/>
  <c r="C33" i="2"/>
  <c r="O31" i="2"/>
  <c r="H31" i="2"/>
  <c r="K31" i="2" s="1"/>
  <c r="E31" i="2"/>
  <c r="O30" i="2"/>
  <c r="H30" i="2"/>
  <c r="K30" i="2" s="1"/>
  <c r="E30" i="2"/>
  <c r="O29" i="2"/>
  <c r="H29" i="2"/>
  <c r="K29" i="2" s="1"/>
  <c r="E29" i="2"/>
  <c r="O28" i="2"/>
  <c r="H28" i="2"/>
  <c r="K28" i="2" s="1"/>
  <c r="E28" i="2"/>
  <c r="O27" i="2"/>
  <c r="H27" i="2"/>
  <c r="K27" i="2" s="1"/>
  <c r="E27" i="2"/>
  <c r="O26" i="2"/>
  <c r="H26" i="2"/>
  <c r="E26" i="2"/>
  <c r="N21" i="2"/>
  <c r="M21" i="2"/>
  <c r="L21" i="2"/>
  <c r="K21" i="2"/>
  <c r="J21" i="2"/>
  <c r="I21" i="2"/>
  <c r="H21" i="2"/>
  <c r="G21" i="2"/>
  <c r="F21" i="2"/>
  <c r="E21" i="2"/>
  <c r="D21" i="2"/>
  <c r="B21" i="2"/>
  <c r="B23" i="2" s="1"/>
  <c r="O20" i="2"/>
  <c r="P20" i="2" s="1"/>
  <c r="O19" i="2"/>
  <c r="P19" i="2" s="1"/>
  <c r="O18" i="2"/>
  <c r="C18" i="2" s="1"/>
  <c r="O17" i="2"/>
  <c r="P17" i="2" s="1"/>
  <c r="O16" i="2"/>
  <c r="C16" i="2" s="1"/>
  <c r="O15" i="2"/>
  <c r="P15" i="2" s="1"/>
  <c r="C15" i="2"/>
  <c r="O14" i="2"/>
  <c r="C14" i="2" s="1"/>
  <c r="O13" i="2"/>
  <c r="P13" i="2" s="1"/>
  <c r="O12" i="2"/>
  <c r="P12" i="2" s="1"/>
  <c r="O11" i="2"/>
  <c r="O10" i="2"/>
  <c r="C10" i="2"/>
  <c r="O9" i="2"/>
  <c r="P9" i="2" s="1"/>
  <c r="O8" i="2"/>
  <c r="O21" i="2" s="1"/>
  <c r="B5" i="2"/>
  <c r="B6" i="2" s="1"/>
  <c r="H33" i="2" l="1"/>
  <c r="C17" i="2"/>
  <c r="P10" i="2"/>
  <c r="P11" i="2"/>
  <c r="P18" i="2"/>
  <c r="P21" i="2"/>
  <c r="P14" i="2"/>
  <c r="P8" i="2"/>
  <c r="C12" i="2"/>
  <c r="P16" i="2"/>
  <c r="K26" i="2"/>
  <c r="K33" i="2" s="1"/>
  <c r="C8" i="2"/>
  <c r="P33" i="1"/>
  <c r="C21" i="2" l="1"/>
  <c r="C22" i="2" s="1"/>
  <c r="O22" i="2" s="1"/>
  <c r="P22" i="2" s="1"/>
  <c r="O12" i="1"/>
  <c r="C12" i="1" s="1"/>
  <c r="O31" i="1"/>
  <c r="O30" i="1"/>
  <c r="O29" i="1"/>
  <c r="O28" i="1"/>
  <c r="O27" i="1"/>
  <c r="O26" i="1"/>
  <c r="O23" i="2" l="1"/>
  <c r="P23" i="2" s="1"/>
  <c r="N21" i="1"/>
  <c r="M21" i="1"/>
  <c r="L21" i="1"/>
  <c r="K21" i="1"/>
  <c r="J21" i="1"/>
  <c r="I21" i="1"/>
  <c r="H21" i="1"/>
  <c r="G21" i="1"/>
  <c r="F21" i="1"/>
  <c r="E21" i="1"/>
  <c r="D21" i="1"/>
  <c r="O16" i="1"/>
  <c r="C16" i="1" s="1"/>
  <c r="L33" i="1" l="1"/>
  <c r="E31" i="1" l="1"/>
  <c r="E30" i="1"/>
  <c r="E29" i="1"/>
  <c r="E28" i="1"/>
  <c r="E27" i="1"/>
  <c r="E26" i="1"/>
  <c r="D33" i="1"/>
  <c r="C33" i="1"/>
  <c r="N33" i="1"/>
  <c r="O33" i="1" s="1"/>
  <c r="J33" i="1"/>
  <c r="I33" i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O20" i="1"/>
  <c r="P20" i="1" s="1"/>
  <c r="O19" i="1"/>
  <c r="P19" i="1" s="1"/>
  <c r="O18" i="1"/>
  <c r="O17" i="1"/>
  <c r="P17" i="1" s="1"/>
  <c r="O15" i="1"/>
  <c r="C15" i="1" s="1"/>
  <c r="O14" i="1"/>
  <c r="O13" i="1"/>
  <c r="P13" i="1" s="1"/>
  <c r="O10" i="1"/>
  <c r="C10" i="1" s="1"/>
  <c r="O9" i="1"/>
  <c r="P9" i="1" s="1"/>
  <c r="O8" i="1"/>
  <c r="B5" i="1"/>
  <c r="C8" i="1" l="1"/>
  <c r="C21" i="1"/>
  <c r="C22" i="1" s="1"/>
  <c r="O22" i="1" s="1"/>
  <c r="P15" i="1"/>
  <c r="B6" i="1"/>
  <c r="P8" i="1" s="1"/>
  <c r="K33" i="1"/>
  <c r="H33" i="1"/>
  <c r="P22" i="1" l="1"/>
  <c r="P14" i="1"/>
  <c r="P10" i="1"/>
  <c r="P18" i="1"/>
  <c r="P16" i="1"/>
  <c r="O11" i="1"/>
  <c r="P12" i="1"/>
  <c r="B21" i="1"/>
  <c r="P11" i="1" l="1"/>
  <c r="O21" i="1"/>
  <c r="P21" i="1"/>
  <c r="B23" i="1"/>
  <c r="O23" i="1" s="1"/>
  <c r="P23" i="1" s="1"/>
</calcChain>
</file>

<file path=xl/sharedStrings.xml><?xml version="1.0" encoding="utf-8"?>
<sst xmlns="http://schemas.openxmlformats.org/spreadsheetml/2006/main" count="136" uniqueCount="79">
  <si>
    <t>Initial Allocation</t>
  </si>
  <si>
    <t>Additional Allocations</t>
  </si>
  <si>
    <t>% of Total Allocation (1476649)</t>
  </si>
  <si>
    <t>FY14 Allocation</t>
  </si>
  <si>
    <t>615/616</t>
  </si>
  <si>
    <t>Total Salary</t>
  </si>
  <si>
    <t>Travel</t>
  </si>
  <si>
    <t>supplies</t>
  </si>
  <si>
    <t>Tech. Supplies</t>
  </si>
  <si>
    <t>books</t>
  </si>
  <si>
    <t>registra.</t>
  </si>
  <si>
    <t>Audit</t>
  </si>
  <si>
    <t>Stamps</t>
  </si>
  <si>
    <t>Contracted Services</t>
  </si>
  <si>
    <t>Soft-ware</t>
  </si>
  <si>
    <t>Expend. Equip.</t>
  </si>
  <si>
    <t>Total</t>
  </si>
  <si>
    <t>SET ASIDES</t>
  </si>
  <si>
    <t>Administrative</t>
  </si>
  <si>
    <t xml:space="preserve">PD for HQT </t>
  </si>
  <si>
    <t>Professional Development</t>
  </si>
  <si>
    <t>1% Parent Involvement</t>
  </si>
  <si>
    <t>Public School Choice</t>
  </si>
  <si>
    <t>Homeless</t>
  </si>
  <si>
    <t>Indirect Cost</t>
  </si>
  <si>
    <t>District Parent Invol. Coord.</t>
  </si>
  <si>
    <t>TOTAL SET ASIDE</t>
  </si>
  <si>
    <t>TOTAL SCHOOL ALLOCATION</t>
  </si>
  <si>
    <t>Grade Span</t>
  </si>
  <si>
    <t>% Poverty</t>
  </si>
  <si>
    <t>PPA</t>
  </si>
  <si>
    <t>School Allocation</t>
  </si>
  <si>
    <t>School Carryover</t>
  </si>
  <si>
    <t>State Carryover (Jan. 2014)</t>
  </si>
  <si>
    <t>Total School Allocation</t>
  </si>
  <si>
    <t>1% Parent Involvement (Set-Aside)</t>
  </si>
  <si>
    <t>TOTAL 1% Parent Invovlement (Set-Aside)</t>
  </si>
  <si>
    <t>'6-8'</t>
  </si>
  <si>
    <t>SWP</t>
  </si>
  <si>
    <t>'9-12'</t>
  </si>
  <si>
    <t>'K-5'</t>
  </si>
  <si>
    <t>TOTALS</t>
  </si>
  <si>
    <t>Additional Allocation (Date)</t>
  </si>
  <si>
    <t>Total FY15 Allocation</t>
  </si>
  <si>
    <t>Carryover FY14 to Schools</t>
  </si>
  <si>
    <t>FY14 1% Parent Involv. Carryover</t>
  </si>
  <si>
    <t># Poverty Minus Pre-K</t>
  </si>
  <si>
    <t>FTE2014 - 1 Enrollment Minus Pre-K (10/1/13)</t>
  </si>
  <si>
    <t>FLP Allocation - PCHS</t>
  </si>
  <si>
    <t>.</t>
  </si>
  <si>
    <t>Prof. Dev. Carryover FY14</t>
  </si>
  <si>
    <t>Allocation for FY15</t>
  </si>
  <si>
    <t>"CEP"      Yes or No</t>
  </si>
  <si>
    <t>YES</t>
  </si>
  <si>
    <t>NO</t>
  </si>
  <si>
    <t>SCHOOL &amp; DESIGNATION</t>
  </si>
  <si>
    <t>PreK-5'</t>
  </si>
  <si>
    <t>Title I Paid Salaries</t>
  </si>
  <si>
    <t>Audit Costs</t>
  </si>
  <si>
    <t>Carryover FY14 (Dec.)</t>
  </si>
  <si>
    <t>20141% Carryover (Dec. 2014)</t>
  </si>
  <si>
    <t>BOE SET-ASIDES</t>
  </si>
  <si>
    <t>District Summer School</t>
  </si>
  <si>
    <t xml:space="preserve"> Middle School A - ALERT</t>
  </si>
  <si>
    <t xml:space="preserve"> Middle School B - NONE</t>
  </si>
  <si>
    <t xml:space="preserve"> High School - PRIORITY</t>
  </si>
  <si>
    <t>Elem. School B - NONE</t>
  </si>
  <si>
    <t>Elem. School C - NONE</t>
  </si>
  <si>
    <t>Elem. School A - NONE</t>
  </si>
  <si>
    <t>FTE2015 - 1 Enrollment Minus Pre-K (10/7/14)</t>
  </si>
  <si>
    <t>SWP or TA</t>
  </si>
  <si>
    <t>2015 1% Carryover</t>
  </si>
  <si>
    <t>Allocation for FY16</t>
  </si>
  <si>
    <t>Carryover FY15 (Dec.)</t>
  </si>
  <si>
    <t>Total FY16 Allocation</t>
  </si>
  <si>
    <t>FY15 1% Parent Involv. Carryover</t>
  </si>
  <si>
    <t>Prof. Dev. Carryover FY15</t>
  </si>
  <si>
    <t>FY16 Allocation</t>
  </si>
  <si>
    <t>% of 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</si>
</sst>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17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164" fontId="5" fillId="0" borderId="2" xfId="1" applyNumberFormat="1" applyFont="1" applyBorder="1"/>
    <xf numFmtId="0" fontId="5" fillId="0" borderId="1" xfId="0" applyFont="1" applyBorder="1"/>
    <xf numFmtId="0" fontId="5" fillId="0" borderId="0" xfId="0" applyFont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4" xfId="0" applyBorder="1"/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3" fillId="0" borderId="4" xfId="0" applyNumberFormat="1" applyFont="1" applyBorder="1"/>
    <xf numFmtId="164" fontId="5" fillId="5" borderId="2" xfId="1" applyNumberFormat="1" applyFont="1" applyFill="1" applyBorder="1"/>
    <xf numFmtId="0" fontId="5" fillId="5" borderId="1" xfId="0" applyFont="1" applyFill="1" applyBorder="1"/>
    <xf numFmtId="164" fontId="5" fillId="5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7" xfId="0" applyNumberFormat="1" applyFont="1" applyBorder="1"/>
    <xf numFmtId="164" fontId="5" fillId="0" borderId="9" xfId="1" applyNumberFormat="1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164" fontId="5" fillId="0" borderId="11" xfId="0" applyNumberFormat="1" applyFont="1" applyBorder="1" applyAlignment="1">
      <alignment horizontal="center"/>
    </xf>
    <xf numFmtId="165" fontId="3" fillId="0" borderId="11" xfId="0" applyNumberFormat="1" applyFont="1" applyBorder="1"/>
    <xf numFmtId="164" fontId="5" fillId="0" borderId="13" xfId="1" applyNumberFormat="1" applyFont="1" applyBorder="1"/>
    <xf numFmtId="0" fontId="5" fillId="0" borderId="14" xfId="0" applyFont="1" applyBorder="1"/>
    <xf numFmtId="0" fontId="5" fillId="0" borderId="7" xfId="0" applyFont="1" applyBorder="1"/>
    <xf numFmtId="165" fontId="3" fillId="0" borderId="7" xfId="0" applyNumberFormat="1" applyFont="1" applyBorder="1"/>
    <xf numFmtId="164" fontId="5" fillId="4" borderId="7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4" fillId="7" borderId="4" xfId="0" applyNumberFormat="1" applyFont="1" applyFill="1" applyBorder="1" applyAlignment="1">
      <alignment horizontal="center"/>
    </xf>
    <xf numFmtId="43" fontId="0" fillId="0" borderId="0" xfId="1" applyFont="1"/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1" xfId="0" applyFont="1" applyFill="1" applyBorder="1"/>
    <xf numFmtId="2" fontId="4" fillId="8" borderId="1" xfId="0" applyNumberFormat="1" applyFont="1" applyFill="1" applyBorder="1"/>
    <xf numFmtId="6" fontId="4" fillId="8" borderId="1" xfId="0" applyNumberFormat="1" applyFont="1" applyFill="1" applyBorder="1"/>
    <xf numFmtId="166" fontId="4" fillId="8" borderId="1" xfId="2" applyNumberFormat="1" applyFont="1" applyFill="1" applyBorder="1"/>
    <xf numFmtId="0" fontId="4" fillId="9" borderId="1" xfId="0" applyFont="1" applyFill="1" applyBorder="1"/>
    <xf numFmtId="2" fontId="4" fillId="9" borderId="1" xfId="0" applyNumberFormat="1" applyFont="1" applyFill="1" applyBorder="1"/>
    <xf numFmtId="6" fontId="4" fillId="9" borderId="1" xfId="0" applyNumberFormat="1" applyFont="1" applyFill="1" applyBorder="1"/>
    <xf numFmtId="166" fontId="4" fillId="9" borderId="1" xfId="2" applyNumberFormat="1" applyFont="1" applyFill="1" applyBorder="1"/>
    <xf numFmtId="0" fontId="4" fillId="10" borderId="1" xfId="0" applyFont="1" applyFill="1" applyBorder="1"/>
    <xf numFmtId="2" fontId="4" fillId="10" borderId="1" xfId="0" applyNumberFormat="1" applyFont="1" applyFill="1" applyBorder="1"/>
    <xf numFmtId="6" fontId="4" fillId="10" borderId="1" xfId="0" applyNumberFormat="1" applyFont="1" applyFill="1" applyBorder="1"/>
    <xf numFmtId="166" fontId="4" fillId="10" borderId="1" xfId="2" applyNumberFormat="1" applyFont="1" applyFill="1" applyBorder="1"/>
    <xf numFmtId="0" fontId="0" fillId="0" borderId="1" xfId="0" applyFill="1" applyBorder="1"/>
    <xf numFmtId="6" fontId="5" fillId="4" borderId="1" xfId="0" applyNumberFormat="1" applyFont="1" applyFill="1" applyBorder="1"/>
    <xf numFmtId="6" fontId="4" fillId="6" borderId="1" xfId="0" applyNumberFormat="1" applyFont="1" applyFill="1" applyBorder="1"/>
    <xf numFmtId="166" fontId="4" fillId="5" borderId="1" xfId="2" applyNumberFormat="1" applyFont="1" applyFill="1" applyBorder="1"/>
    <xf numFmtId="6" fontId="4" fillId="5" borderId="1" xfId="0" applyNumberFormat="1" applyFont="1" applyFill="1" applyBorder="1"/>
    <xf numFmtId="0" fontId="4" fillId="0" borderId="0" xfId="0" applyFont="1"/>
    <xf numFmtId="6" fontId="6" fillId="7" borderId="1" xfId="0" applyNumberFormat="1" applyFont="1" applyFill="1" applyBorder="1"/>
    <xf numFmtId="164" fontId="4" fillId="6" borderId="2" xfId="1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6" fillId="9" borderId="1" xfId="0" quotePrefix="1" applyFont="1" applyFill="1" applyBorder="1"/>
    <xf numFmtId="43" fontId="0" fillId="0" borderId="1" xfId="1" applyFont="1" applyBorder="1" applyAlignment="1">
      <alignment horizontal="center"/>
    </xf>
    <xf numFmtId="0" fontId="4" fillId="10" borderId="1" xfId="0" quotePrefix="1" applyFont="1" applyFill="1" applyBorder="1" applyAlignment="1">
      <alignment horizontal="center"/>
    </xf>
    <xf numFmtId="0" fontId="5" fillId="9" borderId="1" xfId="0" applyFont="1" applyFill="1" applyBorder="1"/>
    <xf numFmtId="0" fontId="5" fillId="8" borderId="1" xfId="0" applyFont="1" applyFill="1" applyBorder="1"/>
    <xf numFmtId="0" fontId="5" fillId="10" borderId="1" xfId="0" applyFont="1" applyFill="1" applyBorder="1"/>
    <xf numFmtId="164" fontId="5" fillId="0" borderId="0" xfId="0" applyNumberFormat="1" applyFont="1" applyAlignment="1">
      <alignment horizontal="center" wrapText="1"/>
    </xf>
    <xf numFmtId="164" fontId="5" fillId="0" borderId="1" xfId="0" applyNumberFormat="1" applyFont="1" applyBorder="1"/>
    <xf numFmtId="164" fontId="5" fillId="4" borderId="12" xfId="0" applyNumberFormat="1" applyFont="1" applyFill="1" applyBorder="1"/>
    <xf numFmtId="0" fontId="6" fillId="8" borderId="1" xfId="0" quotePrefix="1" applyFont="1" applyFill="1" applyBorder="1"/>
    <xf numFmtId="0" fontId="6" fillId="10" borderId="1" xfId="0" quotePrefix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10" borderId="1" xfId="0" quotePrefix="1" applyFont="1" applyFill="1" applyBorder="1" applyAlignment="1">
      <alignment horizontal="right"/>
    </xf>
    <xf numFmtId="164" fontId="4" fillId="0" borderId="2" xfId="1" applyNumberFormat="1" applyFont="1" applyBorder="1"/>
    <xf numFmtId="164" fontId="4" fillId="0" borderId="2" xfId="1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14" xfId="0" applyFont="1" applyBorder="1"/>
    <xf numFmtId="164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6" fontId="6" fillId="11" borderId="1" xfId="2" applyNumberFormat="1" applyFont="1" applyFill="1" applyBorder="1"/>
    <xf numFmtId="0" fontId="0" fillId="12" borderId="1" xfId="0" applyFill="1" applyBorder="1"/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Layout" zoomScale="80" zoomScaleNormal="100" zoomScalePageLayoutView="80" workbookViewId="0">
      <selection activeCell="G1" sqref="G1"/>
    </sheetView>
  </sheetViews>
  <sheetFormatPr defaultRowHeight="15" x14ac:dyDescent="0.25"/>
  <cols>
    <col min="1" max="1" width="21.42578125" customWidth="1"/>
    <col min="2" max="2" width="9.140625" style="36" customWidth="1"/>
    <col min="3" max="3" width="9.85546875" customWidth="1"/>
    <col min="4" max="4" width="6.42578125" customWidth="1"/>
    <col min="5" max="5" width="6.140625" bestFit="1" customWidth="1"/>
    <col min="6" max="6" width="6.42578125" bestFit="1" customWidth="1"/>
    <col min="7" max="7" width="6.7109375" customWidth="1"/>
    <col min="8" max="8" width="8.28515625" customWidth="1"/>
    <col min="9" max="9" width="8.7109375" customWidth="1"/>
    <col min="10" max="10" width="6.5703125" customWidth="1"/>
    <col min="11" max="11" width="8.5703125" customWidth="1"/>
    <col min="12" max="12" width="8.28515625" bestFit="1" customWidth="1"/>
    <col min="13" max="13" width="5.140625" customWidth="1"/>
    <col min="14" max="14" width="6.7109375" customWidth="1"/>
    <col min="15" max="15" width="8.7109375" customWidth="1"/>
    <col min="16" max="16" width="7.5703125" customWidth="1"/>
  </cols>
  <sheetData>
    <row r="1" spans="1:16" ht="25.5" customHeight="1" x14ac:dyDescent="0.25">
      <c r="B1" s="1" t="s">
        <v>0</v>
      </c>
      <c r="C1" s="2" t="s">
        <v>1</v>
      </c>
      <c r="P1" s="3"/>
    </row>
    <row r="2" spans="1:16" x14ac:dyDescent="0.25">
      <c r="A2" s="79" t="s">
        <v>51</v>
      </c>
      <c r="B2" s="83">
        <v>1369386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0" t="s">
        <v>2</v>
      </c>
    </row>
    <row r="3" spans="1:16" x14ac:dyDescent="0.25">
      <c r="A3" s="79" t="s">
        <v>42</v>
      </c>
      <c r="B3" s="4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0"/>
    </row>
    <row r="4" spans="1:16" x14ac:dyDescent="0.25">
      <c r="A4" s="79" t="s">
        <v>59</v>
      </c>
      <c r="B4" s="4"/>
      <c r="C4" s="8">
        <v>45260</v>
      </c>
      <c r="D4" s="9"/>
      <c r="E4" s="10"/>
      <c r="F4" s="10"/>
      <c r="G4" s="10"/>
      <c r="H4" s="10"/>
      <c r="I4" s="10"/>
      <c r="J4" s="11">
        <v>2300</v>
      </c>
      <c r="K4" s="10"/>
      <c r="L4" s="10"/>
      <c r="M4" s="10"/>
      <c r="N4" s="10"/>
      <c r="O4" s="10"/>
      <c r="P4" s="100"/>
    </row>
    <row r="5" spans="1:16" x14ac:dyDescent="0.25">
      <c r="A5" s="79" t="s">
        <v>3</v>
      </c>
      <c r="B5" s="84">
        <f>SUM(B2:B4)</f>
        <v>1369386</v>
      </c>
      <c r="C5" s="5"/>
      <c r="D5" s="9"/>
      <c r="E5" s="11">
        <v>580</v>
      </c>
      <c r="F5" s="11">
        <v>610</v>
      </c>
      <c r="G5" s="11">
        <v>611</v>
      </c>
      <c r="H5" s="11">
        <v>642</v>
      </c>
      <c r="I5" s="11">
        <v>810</v>
      </c>
      <c r="J5" s="11">
        <v>880</v>
      </c>
      <c r="K5" s="11">
        <v>530</v>
      </c>
      <c r="L5" s="11">
        <v>300</v>
      </c>
      <c r="M5" s="11">
        <v>612</v>
      </c>
      <c r="N5" s="11" t="s">
        <v>4</v>
      </c>
      <c r="O5" s="10"/>
      <c r="P5" s="100"/>
    </row>
    <row r="6" spans="1:16" ht="23.25" x14ac:dyDescent="0.25">
      <c r="A6" s="80" t="s">
        <v>43</v>
      </c>
      <c r="B6" s="102">
        <f>SUM(B5,C4,C3,C2)</f>
        <v>1414646</v>
      </c>
      <c r="C6" s="103"/>
      <c r="D6" s="92" t="s">
        <v>5</v>
      </c>
      <c r="E6" s="85" t="s">
        <v>6</v>
      </c>
      <c r="F6" s="85" t="s">
        <v>7</v>
      </c>
      <c r="G6" s="95" t="s">
        <v>8</v>
      </c>
      <c r="H6" s="85" t="s">
        <v>9</v>
      </c>
      <c r="I6" s="85" t="s">
        <v>10</v>
      </c>
      <c r="J6" s="85" t="s">
        <v>11</v>
      </c>
      <c r="K6" s="85" t="s">
        <v>12</v>
      </c>
      <c r="L6" s="94" t="s">
        <v>13</v>
      </c>
      <c r="M6" s="93" t="s">
        <v>14</v>
      </c>
      <c r="N6" s="93" t="s">
        <v>15</v>
      </c>
      <c r="O6" s="85" t="s">
        <v>16</v>
      </c>
      <c r="P6" s="101"/>
    </row>
    <row r="7" spans="1:16" x14ac:dyDescent="0.25">
      <c r="A7" s="79" t="s">
        <v>17</v>
      </c>
      <c r="B7" s="4"/>
      <c r="C7" s="5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</row>
    <row r="8" spans="1:16" x14ac:dyDescent="0.25">
      <c r="A8" s="86" t="s">
        <v>18</v>
      </c>
      <c r="B8" s="4">
        <v>174450</v>
      </c>
      <c r="C8" s="74">
        <f>O8-B8</f>
        <v>-1594</v>
      </c>
      <c r="D8" s="98">
        <v>162451</v>
      </c>
      <c r="E8" s="14">
        <v>4518</v>
      </c>
      <c r="F8" s="11">
        <v>1200</v>
      </c>
      <c r="G8" s="11">
        <v>1122</v>
      </c>
      <c r="H8" s="11">
        <v>1200</v>
      </c>
      <c r="I8" s="11">
        <v>975</v>
      </c>
      <c r="K8" s="11">
        <v>555</v>
      </c>
      <c r="L8" s="11"/>
      <c r="M8" s="11">
        <v>300</v>
      </c>
      <c r="N8" s="11">
        <v>535</v>
      </c>
      <c r="O8" s="15">
        <f>SUM(D8:N8)</f>
        <v>172856</v>
      </c>
      <c r="P8" s="16">
        <f>(O8/B6)</f>
        <v>0.12219028647449609</v>
      </c>
    </row>
    <row r="9" spans="1:16" x14ac:dyDescent="0.25">
      <c r="A9" s="86" t="s">
        <v>19</v>
      </c>
      <c r="B9" s="4"/>
      <c r="C9" s="5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5">
        <f t="shared" ref="O9:O20" si="0">SUM(D9:N9)</f>
        <v>0</v>
      </c>
      <c r="P9" s="16">
        <f t="shared" ref="P9:P20" si="1">(O9/1461164)</f>
        <v>0</v>
      </c>
    </row>
    <row r="10" spans="1:16" x14ac:dyDescent="0.25">
      <c r="A10" s="86" t="s">
        <v>20</v>
      </c>
      <c r="B10" s="4">
        <v>83070</v>
      </c>
      <c r="C10" s="74">
        <f>O10-B10</f>
        <v>5291</v>
      </c>
      <c r="D10" s="13">
        <v>83924</v>
      </c>
      <c r="E10" s="11">
        <v>1462</v>
      </c>
      <c r="F10" s="11">
        <v>300</v>
      </c>
      <c r="G10" s="11">
        <v>450</v>
      </c>
      <c r="H10" s="11"/>
      <c r="I10" s="11">
        <v>525</v>
      </c>
      <c r="J10" s="11"/>
      <c r="K10" s="11"/>
      <c r="L10" s="11"/>
      <c r="M10" s="11"/>
      <c r="N10" s="11">
        <v>1700</v>
      </c>
      <c r="O10" s="15">
        <f t="shared" si="0"/>
        <v>88361</v>
      </c>
      <c r="P10" s="16">
        <f>(O10/B6)</f>
        <v>6.2461562822077044E-2</v>
      </c>
    </row>
    <row r="11" spans="1:16" x14ac:dyDescent="0.25">
      <c r="A11" s="86" t="s">
        <v>21</v>
      </c>
      <c r="B11" s="17">
        <v>13694</v>
      </c>
      <c r="C11" s="18">
        <v>1814</v>
      </c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9">
        <f>SUM(B11:C11)</f>
        <v>15508</v>
      </c>
      <c r="P11" s="16">
        <f>(O11/B6)</f>
        <v>1.0962459866284569E-2</v>
      </c>
    </row>
    <row r="12" spans="1:16" x14ac:dyDescent="0.25">
      <c r="A12" s="86" t="s">
        <v>48</v>
      </c>
      <c r="B12" s="4">
        <v>68470</v>
      </c>
      <c r="C12" s="74">
        <f>O12-B12</f>
        <v>0</v>
      </c>
      <c r="D12" s="13">
        <v>27900</v>
      </c>
      <c r="E12" s="11"/>
      <c r="F12" s="11">
        <v>23469</v>
      </c>
      <c r="G12" s="11"/>
      <c r="H12" s="11"/>
      <c r="I12" s="11"/>
      <c r="J12" s="11"/>
      <c r="K12" s="11">
        <v>2450</v>
      </c>
      <c r="L12" s="11"/>
      <c r="M12" s="85">
        <v>7525</v>
      </c>
      <c r="N12" s="11">
        <v>7126</v>
      </c>
      <c r="O12" s="15">
        <f>SUM(D12:N12)</f>
        <v>68470</v>
      </c>
      <c r="P12" s="16">
        <f t="shared" si="1"/>
        <v>4.6859900736672955E-2</v>
      </c>
    </row>
    <row r="13" spans="1:16" x14ac:dyDescent="0.25">
      <c r="A13" s="86" t="s">
        <v>22</v>
      </c>
      <c r="B13" s="4" t="s">
        <v>49</v>
      </c>
      <c r="C13" s="5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">
        <f t="shared" si="0"/>
        <v>0</v>
      </c>
      <c r="P13" s="16">
        <f t="shared" si="1"/>
        <v>0</v>
      </c>
    </row>
    <row r="14" spans="1:16" x14ac:dyDescent="0.25">
      <c r="A14" s="86" t="s">
        <v>23</v>
      </c>
      <c r="B14" s="4">
        <v>0</v>
      </c>
      <c r="C14" s="5">
        <v>218</v>
      </c>
      <c r="D14" s="13"/>
      <c r="E14" s="11"/>
      <c r="F14" s="11">
        <v>218</v>
      </c>
      <c r="G14" s="11"/>
      <c r="H14" s="11"/>
      <c r="I14" s="11"/>
      <c r="J14" s="11"/>
      <c r="K14" s="11"/>
      <c r="L14" s="11"/>
      <c r="M14" s="11"/>
      <c r="N14" s="11"/>
      <c r="O14" s="15">
        <f t="shared" si="0"/>
        <v>218</v>
      </c>
      <c r="P14" s="16">
        <f>(O14/B6)</f>
        <v>1.541021570060637E-4</v>
      </c>
    </row>
    <row r="15" spans="1:16" x14ac:dyDescent="0.25">
      <c r="A15" s="86" t="s">
        <v>58</v>
      </c>
      <c r="B15" s="4">
        <v>1800</v>
      </c>
      <c r="C15" s="74">
        <f t="shared" ref="C15:C16" si="2">O15-B15</f>
        <v>0</v>
      </c>
      <c r="D15" s="13"/>
      <c r="E15" s="11"/>
      <c r="F15" s="11"/>
      <c r="G15" s="11"/>
      <c r="H15" s="11"/>
      <c r="J15" s="89">
        <v>1800</v>
      </c>
      <c r="K15" s="11"/>
      <c r="L15" s="11"/>
      <c r="M15" s="11"/>
      <c r="N15" s="11"/>
      <c r="O15" s="15">
        <f t="shared" si="0"/>
        <v>1800</v>
      </c>
      <c r="P15" s="16">
        <f t="shared" si="1"/>
        <v>1.2318945717250084E-3</v>
      </c>
    </row>
    <row r="16" spans="1:16" x14ac:dyDescent="0.25">
      <c r="A16" s="86" t="s">
        <v>24</v>
      </c>
      <c r="B16" s="4">
        <v>33399</v>
      </c>
      <c r="C16" s="74">
        <f t="shared" si="2"/>
        <v>0</v>
      </c>
      <c r="D16" s="13"/>
      <c r="E16" s="11"/>
      <c r="F16" s="14"/>
      <c r="G16" s="14"/>
      <c r="H16" s="11"/>
      <c r="I16" s="11"/>
      <c r="J16" s="89">
        <v>33399</v>
      </c>
      <c r="K16" s="11"/>
      <c r="L16" s="11"/>
      <c r="M16" s="11"/>
      <c r="N16" s="11"/>
      <c r="O16" s="15">
        <f t="shared" si="0"/>
        <v>33399</v>
      </c>
      <c r="P16" s="16">
        <f>(O16/B6)</f>
        <v>2.3609440100208816E-2</v>
      </c>
    </row>
    <row r="17" spans="1:17" x14ac:dyDescent="0.25">
      <c r="A17" s="86" t="s">
        <v>62</v>
      </c>
      <c r="B17" s="4"/>
      <c r="C17" s="5">
        <v>894</v>
      </c>
      <c r="D17" s="13">
        <v>894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>
        <f t="shared" si="0"/>
        <v>894</v>
      </c>
      <c r="P17" s="16">
        <f t="shared" si="1"/>
        <v>6.1184097062342083E-4</v>
      </c>
    </row>
    <row r="18" spans="1:17" x14ac:dyDescent="0.25">
      <c r="A18" s="86" t="s">
        <v>25</v>
      </c>
      <c r="B18" s="4">
        <v>29937</v>
      </c>
      <c r="C18" s="74">
        <v>632</v>
      </c>
      <c r="D18" s="20">
        <v>28208</v>
      </c>
      <c r="E18" s="11">
        <v>1415</v>
      </c>
      <c r="F18" s="11">
        <v>386</v>
      </c>
      <c r="G18" s="11">
        <v>230</v>
      </c>
      <c r="H18" s="11"/>
      <c r="I18" s="14">
        <v>330</v>
      </c>
      <c r="J18" s="11"/>
      <c r="K18" s="11"/>
      <c r="L18" s="11"/>
      <c r="M18" s="11"/>
      <c r="N18" s="11"/>
      <c r="O18" s="15">
        <f t="shared" si="0"/>
        <v>30569</v>
      </c>
      <c r="P18" s="16">
        <f>(O18/B6)</f>
        <v>2.1608939621643859E-2</v>
      </c>
    </row>
    <row r="19" spans="1:17" x14ac:dyDescent="0.25">
      <c r="A19" s="86" t="s">
        <v>50</v>
      </c>
      <c r="B19" s="4"/>
      <c r="C19" s="21"/>
      <c r="D19" s="9"/>
      <c r="E19" s="10"/>
      <c r="F19" s="10"/>
      <c r="G19" s="10"/>
      <c r="H19" s="10"/>
      <c r="I19" s="14"/>
      <c r="J19" s="10"/>
      <c r="K19" s="10"/>
      <c r="L19" s="10"/>
      <c r="M19" s="10"/>
      <c r="N19" s="22"/>
      <c r="O19" s="15">
        <f>SUM(D19:N19)</f>
        <v>0</v>
      </c>
      <c r="P19" s="16">
        <f t="shared" si="1"/>
        <v>0</v>
      </c>
    </row>
    <row r="20" spans="1:17" ht="15.75" thickBot="1" x14ac:dyDescent="0.3">
      <c r="A20" s="87" t="s">
        <v>45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0"/>
        <v>0</v>
      </c>
      <c r="P20" s="28">
        <f t="shared" si="1"/>
        <v>0</v>
      </c>
    </row>
    <row r="21" spans="1:17" ht="15.75" thickBot="1" x14ac:dyDescent="0.3">
      <c r="A21" s="88" t="s">
        <v>26</v>
      </c>
      <c r="B21" s="29">
        <f>SUM(B8:B20)</f>
        <v>404820</v>
      </c>
      <c r="C21" s="74">
        <f>SUM(C7:C20)</f>
        <v>7255</v>
      </c>
      <c r="D21" s="90">
        <f>SUM(D8:D20)</f>
        <v>303377</v>
      </c>
      <c r="E21" s="30">
        <f t="shared" ref="E21:N21" si="3">SUM(E8:E20)</f>
        <v>7395</v>
      </c>
      <c r="F21" s="30">
        <f t="shared" si="3"/>
        <v>25573</v>
      </c>
      <c r="G21" s="30">
        <f t="shared" si="3"/>
        <v>1802</v>
      </c>
      <c r="H21" s="30">
        <f t="shared" si="3"/>
        <v>1200</v>
      </c>
      <c r="I21" s="30">
        <f t="shared" si="3"/>
        <v>1830</v>
      </c>
      <c r="J21" s="30">
        <f t="shared" si="3"/>
        <v>35199</v>
      </c>
      <c r="K21" s="30">
        <f t="shared" si="3"/>
        <v>3005</v>
      </c>
      <c r="L21" s="30">
        <f t="shared" si="3"/>
        <v>0</v>
      </c>
      <c r="M21" s="90">
        <f t="shared" si="3"/>
        <v>7825</v>
      </c>
      <c r="N21" s="30">
        <f t="shared" si="3"/>
        <v>9361</v>
      </c>
      <c r="O21" s="91">
        <f>SUM(O8:O20)</f>
        <v>412075</v>
      </c>
      <c r="P21" s="32">
        <f>(O21/B6)</f>
        <v>0.29129195572602617</v>
      </c>
    </row>
    <row r="22" spans="1:17" x14ac:dyDescent="0.25">
      <c r="A22" s="88" t="s">
        <v>44</v>
      </c>
      <c r="B22" s="29"/>
      <c r="C22" s="75">
        <f>C4-C21</f>
        <v>38005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>
        <f>SUM(B22:N22)</f>
        <v>38005</v>
      </c>
      <c r="P22" s="32">
        <f>(O22/B6)</f>
        <v>2.6865378334933264E-2</v>
      </c>
    </row>
    <row r="23" spans="1:17" x14ac:dyDescent="0.25">
      <c r="A23" s="81" t="s">
        <v>27</v>
      </c>
      <c r="B23" s="62">
        <f>B5-B21</f>
        <v>964566</v>
      </c>
      <c r="C23" s="34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5">
        <f>SUM(B23+C22+C23)</f>
        <v>1002571</v>
      </c>
      <c r="P23" s="16">
        <f>(O23/B6)</f>
        <v>0.70870804427397383</v>
      </c>
    </row>
    <row r="24" spans="1:17" ht="8.25" customHeight="1" x14ac:dyDescent="0.25">
      <c r="A24" s="60"/>
    </row>
    <row r="25" spans="1:17" ht="45" x14ac:dyDescent="0.25">
      <c r="A25" s="38" t="s">
        <v>55</v>
      </c>
      <c r="B25" s="37" t="s">
        <v>28</v>
      </c>
      <c r="C25" s="39" t="s">
        <v>47</v>
      </c>
      <c r="D25" s="39" t="s">
        <v>46</v>
      </c>
      <c r="E25" s="39" t="s">
        <v>29</v>
      </c>
      <c r="F25" s="38" t="s">
        <v>30</v>
      </c>
      <c r="G25" s="63" t="s">
        <v>52</v>
      </c>
      <c r="H25" s="39" t="s">
        <v>31</v>
      </c>
      <c r="I25" s="39" t="s">
        <v>32</v>
      </c>
      <c r="J25" s="40" t="s">
        <v>33</v>
      </c>
      <c r="K25" s="39" t="s">
        <v>34</v>
      </c>
      <c r="L25" s="40" t="s">
        <v>35</v>
      </c>
      <c r="N25" s="40" t="s">
        <v>60</v>
      </c>
      <c r="O25" s="41" t="s">
        <v>36</v>
      </c>
      <c r="P25" s="73" t="s">
        <v>57</v>
      </c>
      <c r="Q25" s="42"/>
    </row>
    <row r="26" spans="1:17" x14ac:dyDescent="0.25">
      <c r="A26" s="76" t="s">
        <v>63</v>
      </c>
      <c r="B26" s="64" t="s">
        <v>37</v>
      </c>
      <c r="C26" s="43">
        <v>534</v>
      </c>
      <c r="D26" s="43">
        <v>534</v>
      </c>
      <c r="E26" s="44">
        <f>D26/C26*100</f>
        <v>100</v>
      </c>
      <c r="F26" s="43">
        <v>392</v>
      </c>
      <c r="G26" s="64" t="s">
        <v>53</v>
      </c>
      <c r="H26" s="45">
        <f>D26*F26</f>
        <v>209328</v>
      </c>
      <c r="I26" s="45">
        <v>118</v>
      </c>
      <c r="J26" s="46"/>
      <c r="K26" s="45">
        <f t="shared" ref="K26:K31" si="4">SUM(H26:J26)</f>
        <v>209446</v>
      </c>
      <c r="L26" s="45">
        <v>2282</v>
      </c>
      <c r="M26" s="43" t="s">
        <v>38</v>
      </c>
      <c r="N26" s="46">
        <v>17</v>
      </c>
      <c r="O26" s="46">
        <f>L26+N26</f>
        <v>2299</v>
      </c>
      <c r="P26" s="71">
        <v>133610</v>
      </c>
      <c r="Q26" s="42"/>
    </row>
    <row r="27" spans="1:17" x14ac:dyDescent="0.25">
      <c r="A27" s="76" t="s">
        <v>64</v>
      </c>
      <c r="B27" s="64" t="s">
        <v>37</v>
      </c>
      <c r="C27" s="43">
        <v>412</v>
      </c>
      <c r="D27" s="43">
        <v>198</v>
      </c>
      <c r="E27" s="44">
        <f t="shared" ref="E27:E31" si="5">D27/C27*100</f>
        <v>48.05825242718447</v>
      </c>
      <c r="F27" s="43">
        <v>275</v>
      </c>
      <c r="G27" s="64" t="s">
        <v>54</v>
      </c>
      <c r="H27" s="45">
        <f t="shared" ref="H27:H31" si="6">D27*F27</f>
        <v>54450</v>
      </c>
      <c r="I27" s="45">
        <v>1825</v>
      </c>
      <c r="J27" s="46"/>
      <c r="K27" s="45">
        <f t="shared" si="4"/>
        <v>56275</v>
      </c>
      <c r="L27" s="45">
        <v>2283</v>
      </c>
      <c r="M27" s="43" t="s">
        <v>38</v>
      </c>
      <c r="N27" s="46">
        <v>602</v>
      </c>
      <c r="O27" s="46">
        <f t="shared" ref="O27:O33" si="7">L27+N27</f>
        <v>2885</v>
      </c>
      <c r="P27" s="71">
        <v>23568</v>
      </c>
      <c r="Q27" s="42"/>
    </row>
    <row r="28" spans="1:17" x14ac:dyDescent="0.25">
      <c r="A28" s="67" t="s">
        <v>65</v>
      </c>
      <c r="B28" s="65" t="s">
        <v>39</v>
      </c>
      <c r="C28" s="47">
        <v>1025</v>
      </c>
      <c r="D28" s="47">
        <v>633</v>
      </c>
      <c r="E28" s="48">
        <f t="shared" si="5"/>
        <v>61.756097560975611</v>
      </c>
      <c r="F28" s="47">
        <v>224</v>
      </c>
      <c r="G28" s="65" t="s">
        <v>54</v>
      </c>
      <c r="H28" s="49">
        <f t="shared" si="6"/>
        <v>141792</v>
      </c>
      <c r="I28" s="49">
        <v>10754</v>
      </c>
      <c r="J28" s="50"/>
      <c r="K28" s="49">
        <f t="shared" si="4"/>
        <v>152546</v>
      </c>
      <c r="L28" s="49">
        <v>2282</v>
      </c>
      <c r="M28" s="47" t="s">
        <v>38</v>
      </c>
      <c r="N28" s="50">
        <v>0</v>
      </c>
      <c r="O28" s="50">
        <f t="shared" si="7"/>
        <v>2282</v>
      </c>
      <c r="P28" s="70">
        <v>108176</v>
      </c>
      <c r="Q28" s="42"/>
    </row>
    <row r="29" spans="1:17" x14ac:dyDescent="0.25">
      <c r="A29" s="77" t="s">
        <v>68</v>
      </c>
      <c r="B29" s="66" t="s">
        <v>40</v>
      </c>
      <c r="C29" s="51">
        <v>641</v>
      </c>
      <c r="D29" s="51">
        <v>641</v>
      </c>
      <c r="E29" s="52">
        <f t="shared" si="5"/>
        <v>100</v>
      </c>
      <c r="F29" s="51">
        <v>376</v>
      </c>
      <c r="G29" s="66" t="s">
        <v>53</v>
      </c>
      <c r="H29" s="53">
        <f t="shared" si="6"/>
        <v>241016</v>
      </c>
      <c r="I29" s="53">
        <v>4151</v>
      </c>
      <c r="J29" s="54"/>
      <c r="K29" s="53">
        <f t="shared" si="4"/>
        <v>245167</v>
      </c>
      <c r="L29" s="53">
        <v>2282</v>
      </c>
      <c r="M29" s="51" t="s">
        <v>38</v>
      </c>
      <c r="N29" s="54">
        <v>478</v>
      </c>
      <c r="O29" s="54">
        <f t="shared" si="7"/>
        <v>2760</v>
      </c>
      <c r="P29" s="72">
        <v>186294</v>
      </c>
      <c r="Q29" s="42"/>
    </row>
    <row r="30" spans="1:17" x14ac:dyDescent="0.25">
      <c r="A30" s="77" t="s">
        <v>66</v>
      </c>
      <c r="B30" s="69" t="s">
        <v>56</v>
      </c>
      <c r="C30" s="51">
        <v>516</v>
      </c>
      <c r="D30" s="51">
        <v>516</v>
      </c>
      <c r="E30" s="52">
        <f t="shared" si="5"/>
        <v>100</v>
      </c>
      <c r="F30" s="51">
        <v>305</v>
      </c>
      <c r="G30" s="66" t="s">
        <v>53</v>
      </c>
      <c r="H30" s="53">
        <f t="shared" si="6"/>
        <v>157380</v>
      </c>
      <c r="I30" s="53">
        <v>20767</v>
      </c>
      <c r="J30" s="54"/>
      <c r="K30" s="53">
        <f t="shared" si="4"/>
        <v>178147</v>
      </c>
      <c r="L30" s="53">
        <v>2282</v>
      </c>
      <c r="M30" s="51" t="s">
        <v>38</v>
      </c>
      <c r="N30" s="54">
        <v>599</v>
      </c>
      <c r="O30" s="54">
        <f t="shared" si="7"/>
        <v>2881</v>
      </c>
      <c r="P30" s="72">
        <v>137629</v>
      </c>
    </row>
    <row r="31" spans="1:17" x14ac:dyDescent="0.25">
      <c r="A31" s="77" t="s">
        <v>67</v>
      </c>
      <c r="B31" s="69" t="s">
        <v>56</v>
      </c>
      <c r="C31" s="51">
        <v>616</v>
      </c>
      <c r="D31" s="51">
        <v>584</v>
      </c>
      <c r="E31" s="52">
        <f t="shared" si="5"/>
        <v>94.805194805194802</v>
      </c>
      <c r="F31" s="51">
        <v>275</v>
      </c>
      <c r="G31" s="66" t="s">
        <v>53</v>
      </c>
      <c r="H31" s="53">
        <f t="shared" si="6"/>
        <v>160600</v>
      </c>
      <c r="I31" s="53">
        <v>390</v>
      </c>
      <c r="J31" s="54"/>
      <c r="K31" s="53">
        <f t="shared" si="4"/>
        <v>160990</v>
      </c>
      <c r="L31" s="53">
        <v>2283</v>
      </c>
      <c r="M31" s="51" t="s">
        <v>38</v>
      </c>
      <c r="N31" s="54">
        <v>118</v>
      </c>
      <c r="O31" s="54">
        <f t="shared" si="7"/>
        <v>2401</v>
      </c>
      <c r="P31" s="72">
        <v>98866</v>
      </c>
    </row>
    <row r="32" spans="1:17" x14ac:dyDescent="0.25">
      <c r="A32" s="82" t="s">
        <v>61</v>
      </c>
      <c r="B32" s="69"/>
      <c r="C32" s="51"/>
      <c r="D32" s="51"/>
      <c r="E32" s="52"/>
      <c r="F32" s="51"/>
      <c r="G32" s="66"/>
      <c r="H32" s="53"/>
      <c r="I32" s="53"/>
      <c r="J32" s="54"/>
      <c r="K32" s="53"/>
      <c r="L32" s="53"/>
      <c r="M32" s="51"/>
      <c r="N32" s="54"/>
      <c r="O32" s="54"/>
      <c r="P32" s="72">
        <v>303377</v>
      </c>
    </row>
    <row r="33" spans="1:16" x14ac:dyDescent="0.25">
      <c r="A33" s="78" t="s">
        <v>41</v>
      </c>
      <c r="B33" s="68"/>
      <c r="C33" s="21">
        <f>SUM(C26:C31)</f>
        <v>3744</v>
      </c>
      <c r="D33" s="21">
        <f>SUM(D26:D31)</f>
        <v>3106</v>
      </c>
      <c r="E33" s="55"/>
      <c r="F33" s="55"/>
      <c r="G33" s="55"/>
      <c r="H33" s="57">
        <f>SUM(H26:H31)</f>
        <v>964566</v>
      </c>
      <c r="I33" s="56">
        <f>SUM(I26:I31)</f>
        <v>38005</v>
      </c>
      <c r="J33" s="57">
        <f>SUM(J26:J31)</f>
        <v>0</v>
      </c>
      <c r="K33" s="61">
        <f>SUM(K26:K31)</f>
        <v>1002571</v>
      </c>
      <c r="L33" s="59">
        <f>SUM(L26:L31)</f>
        <v>13694</v>
      </c>
      <c r="M33" s="97"/>
      <c r="N33" s="58">
        <f>SUM(N26:N31)</f>
        <v>1814</v>
      </c>
      <c r="O33" s="59">
        <f t="shared" si="7"/>
        <v>15508</v>
      </c>
      <c r="P33" s="96">
        <f>SUM(P26:P32)</f>
        <v>991520</v>
      </c>
    </row>
    <row r="34" spans="1:16" x14ac:dyDescent="0.25">
      <c r="P34" s="60"/>
    </row>
  </sheetData>
  <mergeCells count="2">
    <mergeCell ref="P2:P6"/>
    <mergeCell ref="B6:C6"/>
  </mergeCells>
  <printOptions horizontalCentered="1"/>
  <pageMargins left="0.2" right="0.2" top="0.75" bottom="0.39" header="0.3" footer="0.17"/>
  <pageSetup scale="98" orientation="landscape" r:id="rId1"/>
  <headerFooter>
    <oddHeader>&amp;L&amp;G&amp;CGeorgia Department of Education
Sample School District
FY16 Title I, Part A - Set-Asides and School Allocation Worksheet&amp;R&amp;8Revised 12-18-14
Revised 10-2-14
Adopted 8-5-14</oddHeader>
    <oddFooter>&amp;C&amp;9Richard Woods, State Schools Superintendent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Layout" zoomScaleNormal="100" workbookViewId="0">
      <selection activeCell="P2" sqref="P2:P6"/>
    </sheetView>
  </sheetViews>
  <sheetFormatPr defaultRowHeight="15" x14ac:dyDescent="0.25"/>
  <cols>
    <col min="1" max="1" width="21.42578125" customWidth="1"/>
    <col min="2" max="2" width="9.140625" style="36" customWidth="1"/>
    <col min="3" max="3" width="9.85546875" customWidth="1"/>
    <col min="4" max="4" width="6.42578125" customWidth="1"/>
    <col min="5" max="5" width="6.140625" bestFit="1" customWidth="1"/>
    <col min="6" max="6" width="6.42578125" bestFit="1" customWidth="1"/>
    <col min="7" max="7" width="6.7109375" customWidth="1"/>
    <col min="8" max="8" width="8.28515625" customWidth="1"/>
    <col min="9" max="9" width="8.7109375" customWidth="1"/>
    <col min="10" max="10" width="6.5703125" customWidth="1"/>
    <col min="11" max="11" width="8.5703125" customWidth="1"/>
    <col min="12" max="12" width="8.28515625" bestFit="1" customWidth="1"/>
    <col min="13" max="13" width="5.140625" customWidth="1"/>
    <col min="14" max="14" width="6.7109375" customWidth="1"/>
    <col min="15" max="15" width="8.7109375" customWidth="1"/>
    <col min="16" max="16" width="7.5703125" customWidth="1"/>
  </cols>
  <sheetData>
    <row r="1" spans="1:16" ht="25.5" customHeight="1" x14ac:dyDescent="0.25">
      <c r="B1" s="1" t="s">
        <v>0</v>
      </c>
      <c r="C1" s="2" t="s">
        <v>1</v>
      </c>
      <c r="P1" s="3"/>
    </row>
    <row r="2" spans="1:16" x14ac:dyDescent="0.25">
      <c r="A2" s="79" t="s">
        <v>72</v>
      </c>
      <c r="B2" s="83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0" t="s">
        <v>78</v>
      </c>
    </row>
    <row r="3" spans="1:16" x14ac:dyDescent="0.25">
      <c r="A3" s="79" t="s">
        <v>42</v>
      </c>
      <c r="B3" s="4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0"/>
    </row>
    <row r="4" spans="1:16" x14ac:dyDescent="0.25">
      <c r="A4" s="79" t="s">
        <v>73</v>
      </c>
      <c r="B4" s="4"/>
      <c r="C4" s="8"/>
      <c r="D4" s="9"/>
      <c r="E4" s="10"/>
      <c r="F4" s="10"/>
      <c r="G4" s="10"/>
      <c r="H4" s="10"/>
      <c r="I4" s="10"/>
      <c r="J4" s="11">
        <v>2300</v>
      </c>
      <c r="K4" s="10"/>
      <c r="L4" s="10"/>
      <c r="M4" s="10"/>
      <c r="N4" s="10"/>
      <c r="O4" s="10"/>
      <c r="P4" s="100"/>
    </row>
    <row r="5" spans="1:16" x14ac:dyDescent="0.25">
      <c r="A5" s="79" t="s">
        <v>77</v>
      </c>
      <c r="B5" s="84">
        <f>SUM(B2:B4)</f>
        <v>0</v>
      </c>
      <c r="C5" s="5"/>
      <c r="D5" s="9"/>
      <c r="E5" s="11">
        <v>580</v>
      </c>
      <c r="F5" s="11">
        <v>610</v>
      </c>
      <c r="G5" s="11">
        <v>611</v>
      </c>
      <c r="H5" s="11">
        <v>642</v>
      </c>
      <c r="I5" s="11">
        <v>810</v>
      </c>
      <c r="J5" s="11">
        <v>880</v>
      </c>
      <c r="K5" s="11">
        <v>530</v>
      </c>
      <c r="L5" s="11">
        <v>300</v>
      </c>
      <c r="M5" s="11">
        <v>612</v>
      </c>
      <c r="N5" s="11" t="s">
        <v>4</v>
      </c>
      <c r="O5" s="10"/>
      <c r="P5" s="100"/>
    </row>
    <row r="6" spans="1:16" ht="23.25" x14ac:dyDescent="0.25">
      <c r="A6" s="80" t="s">
        <v>74</v>
      </c>
      <c r="B6" s="102">
        <f>SUM(B5,C4,C3,C2)</f>
        <v>0</v>
      </c>
      <c r="C6" s="103"/>
      <c r="D6" s="92" t="s">
        <v>5</v>
      </c>
      <c r="E6" s="85" t="s">
        <v>6</v>
      </c>
      <c r="F6" s="85" t="s">
        <v>7</v>
      </c>
      <c r="G6" s="95" t="s">
        <v>8</v>
      </c>
      <c r="H6" s="85" t="s">
        <v>9</v>
      </c>
      <c r="I6" s="85" t="s">
        <v>10</v>
      </c>
      <c r="J6" s="85" t="s">
        <v>11</v>
      </c>
      <c r="K6" s="85" t="s">
        <v>12</v>
      </c>
      <c r="L6" s="94" t="s">
        <v>13</v>
      </c>
      <c r="M6" s="93" t="s">
        <v>14</v>
      </c>
      <c r="N6" s="93" t="s">
        <v>15</v>
      </c>
      <c r="O6" s="85" t="s">
        <v>16</v>
      </c>
      <c r="P6" s="101"/>
    </row>
    <row r="7" spans="1:16" x14ac:dyDescent="0.25">
      <c r="A7" s="79" t="s">
        <v>17</v>
      </c>
      <c r="B7" s="4"/>
      <c r="C7" s="5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</row>
    <row r="8" spans="1:16" x14ac:dyDescent="0.25">
      <c r="A8" s="86" t="s">
        <v>18</v>
      </c>
      <c r="B8" s="4"/>
      <c r="C8" s="74">
        <f>O8-B8</f>
        <v>0</v>
      </c>
      <c r="D8" s="98"/>
      <c r="E8" s="14"/>
      <c r="F8" s="11"/>
      <c r="G8" s="11"/>
      <c r="H8" s="11"/>
      <c r="I8" s="11"/>
      <c r="K8" s="11"/>
      <c r="L8" s="11"/>
      <c r="M8" s="11"/>
      <c r="N8" s="11"/>
      <c r="O8" s="15">
        <f>SUM(D8:N8)</f>
        <v>0</v>
      </c>
      <c r="P8" s="16" t="e">
        <f>(O8/B6)</f>
        <v>#DIV/0!</v>
      </c>
    </row>
    <row r="9" spans="1:16" x14ac:dyDescent="0.25">
      <c r="A9" s="86" t="s">
        <v>19</v>
      </c>
      <c r="B9" s="4"/>
      <c r="C9" s="74">
        <f>O9-B9</f>
        <v>0</v>
      </c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5">
        <f t="shared" ref="O9:O20" si="0">SUM(D9:N9)</f>
        <v>0</v>
      </c>
      <c r="P9" s="16">
        <f t="shared" ref="P9:P20" si="1">(O9/1461164)</f>
        <v>0</v>
      </c>
    </row>
    <row r="10" spans="1:16" x14ac:dyDescent="0.25">
      <c r="A10" s="86" t="s">
        <v>20</v>
      </c>
      <c r="B10" s="4"/>
      <c r="C10" s="74">
        <f>O10-B10</f>
        <v>0</v>
      </c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5">
        <f t="shared" si="0"/>
        <v>0</v>
      </c>
      <c r="P10" s="16" t="e">
        <f>(O10/B6)</f>
        <v>#DIV/0!</v>
      </c>
    </row>
    <row r="11" spans="1:16" x14ac:dyDescent="0.25">
      <c r="A11" s="86" t="s">
        <v>21</v>
      </c>
      <c r="B11" s="17"/>
      <c r="C11" s="18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9">
        <f>SUM(B11:C11)</f>
        <v>0</v>
      </c>
      <c r="P11" s="16" t="e">
        <f>(O11/B6)</f>
        <v>#DIV/0!</v>
      </c>
    </row>
    <row r="12" spans="1:16" x14ac:dyDescent="0.25">
      <c r="A12" s="86" t="s">
        <v>48</v>
      </c>
      <c r="B12" s="4"/>
      <c r="C12" s="74">
        <f>O12-B12</f>
        <v>0</v>
      </c>
      <c r="D12" s="13"/>
      <c r="E12" s="11"/>
      <c r="F12" s="11"/>
      <c r="G12" s="11"/>
      <c r="H12" s="11"/>
      <c r="I12" s="11"/>
      <c r="J12" s="11"/>
      <c r="K12" s="11"/>
      <c r="L12" s="11"/>
      <c r="M12" s="85"/>
      <c r="N12" s="11"/>
      <c r="O12" s="15">
        <f>SUM(D12:N12)</f>
        <v>0</v>
      </c>
      <c r="P12" s="16">
        <f t="shared" si="1"/>
        <v>0</v>
      </c>
    </row>
    <row r="13" spans="1:16" x14ac:dyDescent="0.25">
      <c r="A13" s="86" t="s">
        <v>22</v>
      </c>
      <c r="B13" s="4"/>
      <c r="C13" s="74">
        <f>O13-B13</f>
        <v>0</v>
      </c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">
        <f t="shared" si="0"/>
        <v>0</v>
      </c>
      <c r="P13" s="16">
        <f t="shared" si="1"/>
        <v>0</v>
      </c>
    </row>
    <row r="14" spans="1:16" x14ac:dyDescent="0.25">
      <c r="A14" s="86" t="s">
        <v>23</v>
      </c>
      <c r="B14" s="4"/>
      <c r="C14" s="74">
        <f t="shared" ref="C14:C18" si="2">O14-B14</f>
        <v>0</v>
      </c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>
        <f t="shared" si="0"/>
        <v>0</v>
      </c>
      <c r="P14" s="16" t="e">
        <f>(O14/B6)</f>
        <v>#DIV/0!</v>
      </c>
    </row>
    <row r="15" spans="1:16" x14ac:dyDescent="0.25">
      <c r="A15" s="86" t="s">
        <v>58</v>
      </c>
      <c r="B15" s="4"/>
      <c r="C15" s="74">
        <f t="shared" si="2"/>
        <v>0</v>
      </c>
      <c r="D15" s="13"/>
      <c r="E15" s="11"/>
      <c r="F15" s="11"/>
      <c r="G15" s="11"/>
      <c r="H15" s="11"/>
      <c r="J15" s="89"/>
      <c r="K15" s="11"/>
      <c r="L15" s="11"/>
      <c r="M15" s="11"/>
      <c r="N15" s="11"/>
      <c r="O15" s="15">
        <f t="shared" si="0"/>
        <v>0</v>
      </c>
      <c r="P15" s="16">
        <f t="shared" si="1"/>
        <v>0</v>
      </c>
    </row>
    <row r="16" spans="1:16" x14ac:dyDescent="0.25">
      <c r="A16" s="86" t="s">
        <v>24</v>
      </c>
      <c r="B16" s="4"/>
      <c r="C16" s="74">
        <f t="shared" si="2"/>
        <v>0</v>
      </c>
      <c r="D16" s="13"/>
      <c r="E16" s="11"/>
      <c r="F16" s="14"/>
      <c r="G16" s="14"/>
      <c r="H16" s="11"/>
      <c r="I16" s="11"/>
      <c r="J16" s="89"/>
      <c r="K16" s="11"/>
      <c r="L16" s="11"/>
      <c r="M16" s="11"/>
      <c r="N16" s="11"/>
      <c r="O16" s="15">
        <f t="shared" si="0"/>
        <v>0</v>
      </c>
      <c r="P16" s="16" t="e">
        <f>(O16/B6)</f>
        <v>#DIV/0!</v>
      </c>
    </row>
    <row r="17" spans="1:17" x14ac:dyDescent="0.25">
      <c r="A17" s="86" t="s">
        <v>62</v>
      </c>
      <c r="B17" s="4"/>
      <c r="C17" s="74">
        <f t="shared" si="2"/>
        <v>0</v>
      </c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>
        <f t="shared" si="0"/>
        <v>0</v>
      </c>
      <c r="P17" s="16">
        <f t="shared" si="1"/>
        <v>0</v>
      </c>
    </row>
    <row r="18" spans="1:17" x14ac:dyDescent="0.25">
      <c r="A18" s="86" t="s">
        <v>25</v>
      </c>
      <c r="B18" s="4"/>
      <c r="C18" s="74">
        <f t="shared" si="2"/>
        <v>0</v>
      </c>
      <c r="D18" s="20"/>
      <c r="E18" s="11"/>
      <c r="F18" s="11"/>
      <c r="G18" s="11"/>
      <c r="H18" s="11"/>
      <c r="I18" s="14"/>
      <c r="J18" s="11"/>
      <c r="K18" s="11"/>
      <c r="L18" s="11"/>
      <c r="M18" s="11"/>
      <c r="N18" s="11"/>
      <c r="O18" s="15">
        <f t="shared" si="0"/>
        <v>0</v>
      </c>
      <c r="P18" s="16" t="e">
        <f>(O18/B6)</f>
        <v>#DIV/0!</v>
      </c>
    </row>
    <row r="19" spans="1:17" x14ac:dyDescent="0.25">
      <c r="A19" s="86" t="s">
        <v>76</v>
      </c>
      <c r="B19" s="4"/>
      <c r="C19" s="74">
        <f>O19-B19</f>
        <v>0</v>
      </c>
      <c r="D19" s="9"/>
      <c r="E19" s="10"/>
      <c r="F19" s="10"/>
      <c r="G19" s="10"/>
      <c r="H19" s="10"/>
      <c r="I19" s="14"/>
      <c r="J19" s="10"/>
      <c r="K19" s="10"/>
      <c r="L19" s="10"/>
      <c r="M19" s="10"/>
      <c r="N19" s="22"/>
      <c r="O19" s="15">
        <f>SUM(D19:N19)</f>
        <v>0</v>
      </c>
      <c r="P19" s="16">
        <f t="shared" si="1"/>
        <v>0</v>
      </c>
    </row>
    <row r="20" spans="1:17" ht="15.75" thickBot="1" x14ac:dyDescent="0.3">
      <c r="A20" s="87" t="s">
        <v>75</v>
      </c>
      <c r="B20" s="23"/>
      <c r="C20" s="74">
        <f>O20-B20</f>
        <v>0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0"/>
        <v>0</v>
      </c>
      <c r="P20" s="28">
        <f t="shared" si="1"/>
        <v>0</v>
      </c>
    </row>
    <row r="21" spans="1:17" ht="15.75" thickBot="1" x14ac:dyDescent="0.3">
      <c r="A21" s="88" t="s">
        <v>26</v>
      </c>
      <c r="B21" s="29">
        <f>SUM(B8:B20)</f>
        <v>0</v>
      </c>
      <c r="C21" s="74">
        <f>SUM(C7:C20)</f>
        <v>0</v>
      </c>
      <c r="D21" s="90">
        <f>SUM(D8:D20)</f>
        <v>0</v>
      </c>
      <c r="E21" s="30">
        <f t="shared" ref="E21:N21" si="3">SUM(E8:E20)</f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90">
        <f t="shared" si="3"/>
        <v>0</v>
      </c>
      <c r="N21" s="30">
        <f t="shared" si="3"/>
        <v>0</v>
      </c>
      <c r="O21" s="91">
        <f>SUM(O8:O20)</f>
        <v>0</v>
      </c>
      <c r="P21" s="32" t="e">
        <f>(O21/B6)</f>
        <v>#DIV/0!</v>
      </c>
    </row>
    <row r="22" spans="1:17" x14ac:dyDescent="0.25">
      <c r="A22" s="88" t="s">
        <v>44</v>
      </c>
      <c r="B22" s="29"/>
      <c r="C22" s="75">
        <f>C4-C21</f>
        <v>0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>
        <f>SUM(B22:N22)</f>
        <v>0</v>
      </c>
      <c r="P22" s="32" t="e">
        <f>(O22/B6)</f>
        <v>#DIV/0!</v>
      </c>
    </row>
    <row r="23" spans="1:17" x14ac:dyDescent="0.25">
      <c r="A23" s="81" t="s">
        <v>27</v>
      </c>
      <c r="B23" s="62">
        <f>B5-B21</f>
        <v>0</v>
      </c>
      <c r="C23" s="34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5">
        <f>SUM(B23+C22+C23)</f>
        <v>0</v>
      </c>
      <c r="P23" s="16" t="e">
        <f>(O23/B6)</f>
        <v>#DIV/0!</v>
      </c>
    </row>
    <row r="24" spans="1:17" ht="8.25" customHeight="1" x14ac:dyDescent="0.25">
      <c r="A24" s="60"/>
    </row>
    <row r="25" spans="1:17" ht="45" x14ac:dyDescent="0.25">
      <c r="A25" s="38" t="s">
        <v>55</v>
      </c>
      <c r="B25" s="37" t="s">
        <v>28</v>
      </c>
      <c r="C25" s="39" t="s">
        <v>69</v>
      </c>
      <c r="D25" s="39" t="s">
        <v>46</v>
      </c>
      <c r="E25" s="39" t="s">
        <v>29</v>
      </c>
      <c r="F25" s="38" t="s">
        <v>30</v>
      </c>
      <c r="G25" s="63" t="s">
        <v>52</v>
      </c>
      <c r="H25" s="39" t="s">
        <v>31</v>
      </c>
      <c r="I25" s="39" t="s">
        <v>32</v>
      </c>
      <c r="J25" s="40" t="s">
        <v>33</v>
      </c>
      <c r="K25" s="39" t="s">
        <v>34</v>
      </c>
      <c r="L25" s="40" t="s">
        <v>35</v>
      </c>
      <c r="M25" s="99" t="s">
        <v>70</v>
      </c>
      <c r="N25" s="40" t="s">
        <v>71</v>
      </c>
      <c r="O25" s="41" t="s">
        <v>36</v>
      </c>
      <c r="P25" s="73" t="s">
        <v>57</v>
      </c>
      <c r="Q25" s="42"/>
    </row>
    <row r="26" spans="1:17" x14ac:dyDescent="0.25">
      <c r="A26" s="76"/>
      <c r="B26" s="64"/>
      <c r="C26" s="43"/>
      <c r="D26" s="43"/>
      <c r="E26" s="44" t="e">
        <f>D26/C26*100</f>
        <v>#DIV/0!</v>
      </c>
      <c r="F26" s="43"/>
      <c r="G26" s="64"/>
      <c r="H26" s="45">
        <f>D26*F26</f>
        <v>0</v>
      </c>
      <c r="I26" s="45"/>
      <c r="J26" s="46"/>
      <c r="K26" s="45">
        <f t="shared" ref="K26:K31" si="4">SUM(H26:J26)</f>
        <v>0</v>
      </c>
      <c r="L26" s="45"/>
      <c r="M26" s="43"/>
      <c r="N26" s="46"/>
      <c r="O26" s="46">
        <f>L26+N26</f>
        <v>0</v>
      </c>
      <c r="P26" s="71"/>
      <c r="Q26" s="42"/>
    </row>
    <row r="27" spans="1:17" x14ac:dyDescent="0.25">
      <c r="A27" s="76"/>
      <c r="B27" s="64"/>
      <c r="C27" s="43"/>
      <c r="D27" s="43"/>
      <c r="E27" s="44" t="e">
        <f t="shared" ref="E27:E31" si="5">D27/C27*100</f>
        <v>#DIV/0!</v>
      </c>
      <c r="F27" s="43"/>
      <c r="G27" s="64"/>
      <c r="H27" s="45">
        <f t="shared" ref="H27:H31" si="6">D27*F27</f>
        <v>0</v>
      </c>
      <c r="I27" s="45"/>
      <c r="J27" s="46"/>
      <c r="K27" s="45">
        <f t="shared" si="4"/>
        <v>0</v>
      </c>
      <c r="L27" s="45"/>
      <c r="M27" s="43"/>
      <c r="N27" s="46"/>
      <c r="O27" s="46">
        <f t="shared" ref="O27:O33" si="7">L27+N27</f>
        <v>0</v>
      </c>
      <c r="P27" s="71"/>
      <c r="Q27" s="42"/>
    </row>
    <row r="28" spans="1:17" x14ac:dyDescent="0.25">
      <c r="A28" s="67"/>
      <c r="B28" s="65"/>
      <c r="C28" s="47"/>
      <c r="D28" s="47"/>
      <c r="E28" s="48" t="e">
        <f t="shared" si="5"/>
        <v>#DIV/0!</v>
      </c>
      <c r="F28" s="47"/>
      <c r="G28" s="65"/>
      <c r="H28" s="49">
        <f t="shared" si="6"/>
        <v>0</v>
      </c>
      <c r="I28" s="49"/>
      <c r="J28" s="50"/>
      <c r="K28" s="49">
        <f t="shared" si="4"/>
        <v>0</v>
      </c>
      <c r="L28" s="49"/>
      <c r="M28" s="47"/>
      <c r="N28" s="50"/>
      <c r="O28" s="50">
        <f t="shared" si="7"/>
        <v>0</v>
      </c>
      <c r="P28" s="70"/>
      <c r="Q28" s="42"/>
    </row>
    <row r="29" spans="1:17" x14ac:dyDescent="0.25">
      <c r="A29" s="77"/>
      <c r="B29" s="66"/>
      <c r="C29" s="51"/>
      <c r="D29" s="51"/>
      <c r="E29" s="52" t="e">
        <f t="shared" si="5"/>
        <v>#DIV/0!</v>
      </c>
      <c r="F29" s="51"/>
      <c r="G29" s="66"/>
      <c r="H29" s="53">
        <f t="shared" si="6"/>
        <v>0</v>
      </c>
      <c r="I29" s="53"/>
      <c r="J29" s="54"/>
      <c r="K29" s="53">
        <f t="shared" si="4"/>
        <v>0</v>
      </c>
      <c r="L29" s="53"/>
      <c r="M29" s="51"/>
      <c r="N29" s="54"/>
      <c r="O29" s="54">
        <f t="shared" si="7"/>
        <v>0</v>
      </c>
      <c r="P29" s="72"/>
      <c r="Q29" s="42"/>
    </row>
    <row r="30" spans="1:17" x14ac:dyDescent="0.25">
      <c r="A30" s="77"/>
      <c r="B30" s="69"/>
      <c r="C30" s="51"/>
      <c r="D30" s="51"/>
      <c r="E30" s="52" t="e">
        <f t="shared" si="5"/>
        <v>#DIV/0!</v>
      </c>
      <c r="F30" s="51"/>
      <c r="G30" s="66"/>
      <c r="H30" s="53">
        <f t="shared" si="6"/>
        <v>0</v>
      </c>
      <c r="I30" s="53"/>
      <c r="J30" s="54"/>
      <c r="K30" s="53">
        <f t="shared" si="4"/>
        <v>0</v>
      </c>
      <c r="L30" s="53"/>
      <c r="M30" s="51"/>
      <c r="N30" s="54"/>
      <c r="O30" s="54">
        <f t="shared" si="7"/>
        <v>0</v>
      </c>
      <c r="P30" s="72"/>
    </row>
    <row r="31" spans="1:17" x14ac:dyDescent="0.25">
      <c r="A31" s="77"/>
      <c r="B31" s="69"/>
      <c r="C31" s="51"/>
      <c r="D31" s="51"/>
      <c r="E31" s="52" t="e">
        <f t="shared" si="5"/>
        <v>#DIV/0!</v>
      </c>
      <c r="F31" s="51"/>
      <c r="G31" s="66"/>
      <c r="H31" s="53">
        <f t="shared" si="6"/>
        <v>0</v>
      </c>
      <c r="I31" s="53"/>
      <c r="J31" s="54"/>
      <c r="K31" s="53">
        <f t="shared" si="4"/>
        <v>0</v>
      </c>
      <c r="L31" s="53"/>
      <c r="M31" s="51"/>
      <c r="N31" s="54"/>
      <c r="O31" s="54">
        <f t="shared" si="7"/>
        <v>0</v>
      </c>
      <c r="P31" s="72"/>
    </row>
    <row r="32" spans="1:17" x14ac:dyDescent="0.25">
      <c r="A32" s="82" t="s">
        <v>61</v>
      </c>
      <c r="B32" s="69"/>
      <c r="C32" s="51"/>
      <c r="D32" s="51"/>
      <c r="E32" s="52"/>
      <c r="F32" s="51"/>
      <c r="G32" s="66"/>
      <c r="H32" s="53"/>
      <c r="I32" s="53"/>
      <c r="J32" s="54"/>
      <c r="K32" s="53"/>
      <c r="L32" s="53"/>
      <c r="M32" s="51"/>
      <c r="N32" s="54"/>
      <c r="O32" s="54"/>
      <c r="P32" s="72"/>
    </row>
    <row r="33" spans="1:16" x14ac:dyDescent="0.25">
      <c r="A33" s="78" t="s">
        <v>41</v>
      </c>
      <c r="B33" s="68"/>
      <c r="C33" s="21">
        <f>SUM(C26:C31)</f>
        <v>0</v>
      </c>
      <c r="D33" s="21">
        <f>SUM(D26:D31)</f>
        <v>0</v>
      </c>
      <c r="E33" s="55"/>
      <c r="F33" s="55"/>
      <c r="G33" s="55"/>
      <c r="H33" s="57">
        <f>SUM(H26:H31)</f>
        <v>0</v>
      </c>
      <c r="I33" s="56">
        <f>SUM(I26:I31)</f>
        <v>0</v>
      </c>
      <c r="J33" s="57">
        <f>SUM(J26:J31)</f>
        <v>0</v>
      </c>
      <c r="K33" s="61">
        <f>SUM(K26:K31)</f>
        <v>0</v>
      </c>
      <c r="L33" s="59">
        <f>SUM(L26:L31)</f>
        <v>0</v>
      </c>
      <c r="M33" s="97"/>
      <c r="N33" s="58">
        <f>SUM(N26:N31)</f>
        <v>0</v>
      </c>
      <c r="O33" s="59">
        <f t="shared" si="7"/>
        <v>0</v>
      </c>
      <c r="P33" s="96">
        <f>SUM(P26:P32)</f>
        <v>0</v>
      </c>
    </row>
    <row r="34" spans="1:16" x14ac:dyDescent="0.25">
      <c r="P34" s="60"/>
    </row>
  </sheetData>
  <mergeCells count="2">
    <mergeCell ref="P2:P6"/>
    <mergeCell ref="B6:C6"/>
  </mergeCells>
  <printOptions horizontalCentered="1"/>
  <pageMargins left="0.2" right="0.2" top="0.74166666666666703" bottom="0.17" header="0.3" footer="0.24"/>
  <pageSetup scale="98" orientation="landscape" r:id="rId1"/>
  <headerFooter>
    <oddHeader>&amp;L&amp;G&amp;CGeorgia Department of Education
Sample School District
FY16 Title I, Part A - Set Asides and School Allocation Worksheet</oddHeader>
    <oddFooter>&amp;C&amp;9Richard Woods, State Schools Superintendent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0CA67-1397-4688-8D9C-A8A4E60819BB}"/>
</file>

<file path=customXml/itemProps2.xml><?xml version="1.0" encoding="utf-8"?>
<ds:datastoreItem xmlns:ds="http://schemas.openxmlformats.org/officeDocument/2006/customXml" ds:itemID="{21A45BCC-F3A8-432A-90CE-31B161549F9A}"/>
</file>

<file path=customXml/itemProps3.xml><?xml version="1.0" encoding="utf-8"?>
<ds:datastoreItem xmlns:ds="http://schemas.openxmlformats.org/officeDocument/2006/customXml" ds:itemID="{952D1DF6-7705-411F-8DA3-D0291A9AE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Set-Aside</vt:lpstr>
      <vt:lpstr>Blank Template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 Banter</dc:creator>
  <cp:lastModifiedBy>LENOVO USER</cp:lastModifiedBy>
  <cp:lastPrinted>2015-05-25T17:31:34Z</cp:lastPrinted>
  <dcterms:created xsi:type="dcterms:W3CDTF">2014-06-04T01:52:41Z</dcterms:created>
  <dcterms:modified xsi:type="dcterms:W3CDTF">2015-05-25T17:32:11Z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  <property fmtid="{D5CDD505-2E9C-101B-9397-08002B2CF9AE}" pid="3" name="TemplateUrl">
    <vt:lpwstr/>
  </property>
  <property fmtid="{D5CDD505-2E9C-101B-9397-08002B2CF9AE}" pid="4" name="Order">
    <vt:r8>139000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age">
    <vt:lpwstr/>
  </property>
  <property fmtid="{D5CDD505-2E9C-101B-9397-08002B2CF9AE}" pid="10" name="Page SubHeader">
    <vt:lpwstr/>
  </property>
</Properties>
</file>